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80" documentId="13_ncr:1_{F6CB121F-512D-4AA6-A0C1-0FB36C537598}" xr6:coauthVersionLast="47" xr6:coauthVersionMax="47" xr10:uidLastSave="{0C762B85-F70D-4DBA-A157-8ADDF55F0B1E}"/>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<sst xmlns="http://schemas.openxmlformats.org/spreadsheetml/2006/main" count="178592" uniqueCount="39080">
  <si>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</si>
  <si>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</si>
  <si>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</si>
  <si>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</si>
  <si>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</si>
  <si>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</si>
  <si>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</si>
  <si>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</si>
  <si>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</si>
  <si>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</si>
  <si>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</si>
  <si>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</si>
  <si>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</si>
  <si>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</si>
  <si>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</si>
  <si>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</si>
  <si>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</si>
  <si>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</si>
  <si>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</si>
  <si>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</si>
  <si>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</si>
  <si>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</si>
  <si>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</si>
  <si>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</si>
  <si>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</si>
  <si>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</si>
  <si>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</si>
  <si>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</si>
  <si>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</si>
  <si>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</si>
  <si>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</si>
  <si>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</si>
  <si>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</si>
  <si>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</si>
  <si>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</si>
  <si>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</si>
  <si>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</si>
  <si>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</si>
  <si>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</si>
  <si>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</si>
  <si>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</si>
  <si>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</si>
  <si>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</si>
  <si>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</si>
  <si>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</si>
  <si>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</si>
  <si>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</si>
  <si>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</si>
  <si>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</si>
  <si>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</si>
  <si>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</si>
  <si>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</si>
  <si>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</si>
  <si>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</si>
  <si>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</si>
  <si>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</si>
  <si>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</si>
  <si>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</si>
  <si>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</si>
  <si>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</si>
  <si>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</si>
  <si>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</si>
  <si>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</si>
  <si>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</si>
  <si>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</si>
  <si>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</si>
  <si>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</si>
  <si>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</si>
  <si>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</si>
  <si>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</si>
  <si>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</si>
  <si>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</si>
  <si>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</si>
  <si>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</si>
  <si>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</si>
  <si>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</si>
  <si>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</si>
  <si>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</si>
  <si>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</si>
  <si>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</si>
  <si>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</si>
  <si>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</si>
  <si>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</si>
  <si>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</si>
  <si>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</si>
  <si>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</si>
  <si>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</si>
  <si>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</si>
  <si>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</si>
  <si>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</si>
  <si>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</si>
  <si>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</si>
  <si>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</si>
  <si>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</si>
  <si>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</si>
  <si>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</si>
  <si>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</si>
  <si>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</si>
  <si>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</si>
  <si>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</si>
  <si>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</si>
  <si>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</si>
  <si>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</si>
  <si>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</si>
  <si>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</si>
  <si>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</si>
  <si>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</si>
  <si>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</si>
  <si>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</si>
  <si>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</si>
  <si>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</si>
  <si>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</si>
  <si>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</si>
  <si>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</si>
  <si>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</si>
  <si>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</si>
  <si>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</si>
  <si>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</si>
  <si>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</si>
  <si>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</si>
  <si>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</si>
  <si>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</si>
  <si>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</si>
  <si>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</si>
  <si>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</si>
  <si>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</si>
  <si>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</si>
  <si>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</si>
  <si>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</si>
  <si>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</si>
  <si>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</si>
  <si>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</si>
  <si>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</si>
  <si>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</si>
  <si>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</si>
  <si>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</si>
  <si>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</si>
  <si>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</si>
  <si>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</si>
  <si>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</si>
  <si>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</si>
  <si>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</si>
  <si>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</si>
  <si>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</si>
  <si>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</si>
  <si>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</si>
  <si>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</si>
  <si>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</si>
  <si>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</si>
  <si>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</si>
  <si>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</si>
  <si>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</si>
  <si>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</si>
  <si>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</si>
  <si>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</si>
  <si>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</si>
  <si>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</si>
  <si>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</si>
  <si>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</si>
  <si>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</si>
  <si>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</si>
  <si>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</si>
  <si>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</si>
  <si>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</si>
  <si>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</si>
  <si>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</si>
  <si>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</si>
  <si>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</si>
  <si>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</si>
  <si>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</si>
  <si>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</si>
  <si>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</si>
  <si>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</si>
  <si>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</si>
  <si>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</si>
  <si>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</si>
  <si>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</si>
  <si>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</si>
  <si>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</si>
  <si>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</si>
  <si>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</si>
  <si>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</si>
  <si>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</si>
  <si>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</si>
  <si>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</si>
  <si>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</si>
  <si>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</si>
  <si>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</si>
  <si>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</si>
  <si>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</si>
  <si>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</si>
  <si>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</si>
  <si>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</si>
  <si>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</si>
  <si>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</si>
  <si>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</si>
  <si>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</si>
  <si>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</si>
  <si>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</si>
  <si>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</si>
  <si>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</si>
  <si>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</si>
  <si>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</si>
  <si>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</si>
  <si>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</si>
  <si>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</si>
  <si>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</si>
  <si>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</si>
  <si>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</si>
  <si>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</si>
  <si>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</si>
  <si>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</si>
  <si>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</si>
  <si>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</si>
  <si>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</si>
  <si>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</si>
  <si>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</si>
  <si>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</si>
  <si>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</si>
  <si>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</si>
  <si>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</si>
  <si>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</si>
  <si>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</si>
  <si>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</si>
  <si>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</si>
  <si>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</si>
  <si>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</si>
  <si>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</si>
  <si>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</si>
  <si>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</si>
  <si>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</si>
  <si>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</si>
  <si>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</si>
  <si>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</si>
  <si>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</si>
  <si>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</si>
  <si>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</si>
  <si>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</si>
  <si>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</si>
  <si>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</si>
  <si>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</si>
  <si>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</si>
  <si>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</si>
  <si>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</si>
  <si>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</si>
  <si>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</si>
  <si>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</si>
  <si>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</si>
  <si>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</si>
  <si>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</si>
  <si>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</si>
  <si>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</si>
  <si>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</si>
  <si>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</si>
  <si>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</si>
  <si>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</si>
  <si>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</si>
  <si>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</si>
  <si>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</si>
  <si>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</si>
  <si>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</si>
  <si>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</si>
  <si>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</si>
  <si>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</si>
  <si>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</si>
  <si>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</si>
  <si>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</si>
  <si>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</si>
  <si>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</si>
  <si>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</si>
  <si>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</si>
  <si>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</si>
  <si>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</si>
  <si>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</si>
  <si>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</si>
  <si>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</si>
  <si>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</si>
  <si>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</si>
  <si>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</si>
  <si>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</si>
  <si>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</si>
  <si>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</si>
  <si>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</si>
  <si>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</si>
  <si>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</si>
  <si>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</si>
  <si>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</si>
  <si>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</si>
  <si>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</si>
  <si>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</si>
  <si>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</si>
  <si>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</si>
  <si>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</si>
  <si>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</si>
  <si>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</si>
  <si>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</si>
  <si>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</si>
  <si>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</si>
  <si>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</si>
  <si>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</si>
  <si>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</si>
  <si>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</si>
  <si>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</si>
  <si>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</si>
  <si>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</si>
  <si>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</si>
  <si>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</si>
  <si>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</si>
  <si>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</si>
  <si>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</si>
  <si>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</si>
  <si>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</si>
  <si>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</si>
  <si>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</si>
  <si>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</si>
  <si>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</si>
  <si>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</si>
  <si>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</si>
  <si>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</si>
  <si>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</si>
  <si>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</si>
  <si>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</si>
  <si>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</si>
  <si>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</si>
  <si>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</si>
  <si>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</si>
  <si>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</si>
  <si>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</si>
  <si>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</si>
  <si>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</si>
  <si>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</si>
  <si>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</si>
  <si>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</si>
  <si>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</si>
  <si>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</si>
  <si>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</si>
  <si>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</si>
  <si>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</si>
  <si>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</si>
  <si>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</si>
  <si>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</si>
  <si>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</si>
  <si>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</si>
  <si>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</si>
  <si>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</si>
  <si>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</si>
  <si>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</si>
  <si>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</si>
  <si>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</si>
  <si>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</si>
  <si>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</si>
  <si>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</si>
  <si>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</si>
  <si>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</si>
  <si>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</si>
  <si>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</si>
  <si>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</si>
  <si>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</si>
  <si>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</si>
  <si>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</si>
  <si>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</si>
  <si>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</si>
  <si>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</si>
  <si>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</si>
  <si>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</si>
  <si>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</si>
  <si>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</si>
  <si>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</si>
  <si>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</si>
  <si>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</si>
  <si>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</si>
  <si>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</si>
  <si>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</si>
  <si>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</si>
  <si>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</si>
  <si>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</si>
  <si>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</si>
  <si>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</si>
  <si>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</si>
  <si>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</si>
  <si>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</si>
  <si>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</si>
  <si>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</si>
  <si>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</si>
  <si>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</si>
  <si>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</si>
  <si>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</si>
  <si>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</si>
  <si>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</si>
  <si>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</si>
  <si>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</si>
  <si>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</si>
  <si>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</si>
  <si>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</si>
  <si>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</si>
  <si>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</si>
  <si>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</si>
  <si>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</si>
  <si>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</si>
  <si>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</si>
  <si>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</si>
  <si>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</si>
  <si>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</si>
  <si>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</si>
  <si>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</si>
  <si>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</si>
  <si>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</si>
  <si>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</si>
  <si>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</si>
  <si>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</si>
  <si>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</si>
  <si>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</si>
  <si>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</si>
  <si>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</si>
  <si>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</si>
  <si>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</si>
  <si>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</si>
  <si>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</si>
  <si>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</si>
  <si>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</si>
  <si>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</si>
  <si>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</si>
  <si>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</si>
  <si>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</si>
  <si>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</si>
  <si>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</si>
  <si>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</si>
  <si>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</si>
  <si>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</si>
  <si>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</si>
  <si>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</si>
  <si>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</si>
  <si>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</si>
  <si>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</si>
  <si>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</si>
  <si>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</si>
  <si>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</si>
  <si>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</si>
  <si>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</si>
  <si>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</si>
  <si>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</si>
  <si>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</si>
  <si>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</si>
  <si>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</si>
  <si>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</si>
  <si>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</si>
  <si>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</si>
  <si>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</si>
  <si>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</si>
  <si>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</si>
  <si>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</si>
  <si>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</si>
  <si>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</si>
  <si>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</si>
  <si>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</si>
  <si>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</si>
  <si>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</si>
  <si>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</si>
  <si>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</si>
  <si>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</si>
  <si>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</si>
  <si>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</si>
  <si>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</si>
  <si>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</si>
  <si>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</si>
  <si>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</si>
  <si>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</si>
  <si>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</si>
  <si>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</si>
  <si>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</si>
  <si>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</si>
  <si>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</si>
  <si>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</si>
  <si>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</si>
  <si>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</si>
  <si>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</si>
  <si>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</si>
  <si>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</si>
  <si>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</si>
  <si>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</si>
  <si>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</si>
  <si>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</si>
  <si>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</si>
  <si>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</si>
  <si>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</si>
  <si>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</si>
  <si>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</si>
  <si>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</si>
  <si>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</si>
  <si>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</si>
  <si>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</si>
  <si>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</si>
  <si>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</si>
  <si>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</si>
  <si>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</si>
  <si>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</si>
  <si>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</si>
  <si>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</si>
  <si>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</si>
  <si>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</si>
  <si>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</si>
  <si>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</si>
  <si>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</si>
  <si>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</si>
  <si>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</si>
  <si>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</si>
  <si>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</si>
  <si>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</si>
  <si>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</si>
  <si>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</si>
  <si>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</si>
  <si>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</si>
  <si>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</si>
  <si>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</si>
  <si>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</si>
  <si>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</si>
  <si>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</si>
  <si>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</si>
  <si>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</si>
  <si>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</si>
  <si>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</si>
  <si>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</si>
  <si>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</si>
  <si>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</si>
  <si>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</si>
  <si>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</si>
  <si>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</si>
  <si>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</si>
  <si>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</si>
  <si>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</si>
  <si>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</si>
  <si>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</si>
  <si>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</si>
  <si>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</si>
  <si>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</si>
  <si>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</si>
  <si>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</si>
  <si>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</si>
  <si>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</si>
  <si>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</si>
  <si>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</si>
  <si>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</si>
  <si>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</si>
  <si>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</si>
  <si>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</si>
  <si>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</si>
  <si>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</si>
  <si>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</si>
  <si>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</si>
  <si>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</si>
  <si>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</si>
  <si>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</si>
  <si>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</si>
  <si>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</si>
  <si>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</si>
  <si>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</si>
  <si>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</si>
  <si>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</si>
  <si>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</si>
  <si>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</si>
  <si>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</si>
  <si>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</si>
  <si>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</si>
  <si>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</si>
  <si>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</si>
  <si>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</si>
  <si>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</si>
  <si>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</si>
  <si>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</si>
  <si>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</si>
  <si>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</si>
  <si>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</si>
  <si>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</si>
  <si>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</si>
  <si>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</si>
  <si>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</si>
  <si>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</si>
  <si>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</si>
  <si>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</si>
  <si>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</si>
  <si>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</si>
  <si>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</si>
  <si>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</si>
  <si>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</si>
  <si>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</si>
  <si>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</si>
  <si>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</si>
  <si>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</si>
  <si>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</si>
  <si>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</si>
  <si>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</si>
  <si>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</si>
  <si>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</si>
  <si>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</si>
  <si>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</si>
  <si>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</si>
  <si>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</si>
  <si>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</si>
  <si>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</si>
  <si>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</si>
  <si>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</si>
  <si>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</si>
  <si>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</si>
  <si>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</si>
  <si>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</si>
  <si>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</si>
  <si>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</si>
  <si>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</si>
  <si>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</si>
  <si>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</si>
  <si>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</si>
  <si>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</si>
  <si>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</si>
  <si>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</si>
  <si>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</si>
  <si>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</si>
  <si>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</si>
  <si>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</si>
  <si>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</si>
  <si>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</si>
  <si>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</si>
  <si>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</si>
  <si>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</si>
  <si>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</si>
  <si>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</si>
  <si>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</si>
  <si>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</si>
  <si>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</si>
  <si>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</si>
  <si>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</si>
  <si>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</si>
  <si>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</si>
  <si>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</si>
  <si>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</si>
  <si>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</si>
  <si>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</si>
  <si>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</si>
  <si>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</si>
  <si>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</si>
  <si>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</si>
  <si>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</si>
  <si>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</si>
  <si>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</si>
  <si>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</si>
  <si>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</si>
  <si>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</si>
  <si>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</si>
  <si>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</si>
  <si>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</si>
  <si>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</si>
  <si>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</si>
  <si>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</si>
  <si>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</si>
  <si>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</si>
  <si>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</si>
  <si>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</si>
  <si>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</si>
  <si>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</si>
  <si>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</si>
  <si>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</si>
  <si>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</si>
  <si>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</si>
  <si>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</si>
  <si>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</si>
  <si>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</si>
  <si>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</si>
  <si>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</si>
  <si>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</si>
  <si>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</si>
  <si>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</si>
  <si>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</si>
  <si>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</si>
  <si>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</si>
  <si>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</si>
  <si>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</si>
  <si>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</si>
  <si>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</si>
  <si>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</si>
  <si>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</si>
  <si>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</si>
  <si>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</si>
  <si>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</si>
  <si>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</si>
  <si>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</si>
  <si>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</si>
  <si>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</si>
  <si>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</si>
  <si>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</si>
  <si>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</si>
  <si>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</si>
  <si>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</si>
  <si>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</si>
  <si>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</si>
  <si>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</si>
  <si>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</si>
  <si>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</si>
  <si>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</si>
  <si>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</si>
  <si>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</si>
  <si>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</si>
  <si>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</si>
  <si>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</si>
  <si>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</si>
  <si>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</si>
  <si>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</si>
  <si>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</si>
  <si>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</si>
  <si>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</si>
  <si>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</si>
  <si>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</si>
  <si>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</si>
  <si>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</si>
  <si>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</si>
  <si>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</si>
  <si>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</si>
  <si>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</si>
  <si>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</si>
  <si>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</si>
  <si>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</si>
  <si>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</si>
  <si>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</si>
  <si>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</si>
  <si>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</si>
  <si>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</si>
  <si>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</si>
  <si>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</si>
  <si>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</si>
  <si>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</si>
  <si>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</si>
  <si>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</si>
  <si>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</si>
  <si>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</si>
  <si>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</si>
  <si>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</si>
  <si>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</si>
  <si>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</si>
  <si>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</si>
  <si>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</si>
  <si>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</si>
  <si>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</si>
  <si>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</si>
  <si>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</si>
  <si>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</si>
  <si>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</si>
  <si>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</si>
  <si>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</si>
  <si>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</si>
  <si>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</si>
  <si>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</si>
  <si>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</si>
  <si>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</si>
  <si>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</si>
  <si>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</si>
  <si>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</si>
  <si>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</si>
  <si>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</si>
  <si>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</si>
  <si>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</si>
  <si>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</si>
  <si>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</si>
  <si>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</si>
  <si>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</si>
  <si>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</si>
  <si>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</si>
  <si>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</si>
  <si>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</si>
  <si>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</si>
  <si>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</si>
  <si>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</si>
  <si>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</si>
  <si>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</si>
  <si>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</si>
  <si>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</si>
  <si>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</si>
  <si>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</si>
  <si>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</si>
  <si>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</si>
  <si>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</si>
  <si>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</si>
  <si>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</si>
  <si>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</si>
  <si>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</si>
  <si>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</si>
  <si>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</si>
  <si>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</si>
  <si>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</si>
  <si>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</si>
  <si>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</si>
  <si>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</si>
  <si>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</si>
  <si>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</si>
  <si>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</si>
  <si>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</si>
  <si>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</si>
  <si>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</si>
  <si>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</si>
  <si>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</si>
  <si>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</si>
  <si>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</si>
  <si>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</si>
  <si>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</si>
  <si>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</si>
  <si>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</si>
  <si>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</si>
  <si>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</si>
  <si>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</si>
  <si>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</si>
  <si>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</si>
  <si>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</si>
  <si>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</si>
  <si>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</si>
  <si>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</si>
  <si>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</si>
  <si>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</si>
  <si>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</si>
  <si>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</si>
  <si>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</si>
  <si>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</si>
  <si>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</si>
  <si>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</si>
  <si>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</si>
  <si>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</si>
  <si>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</si>
  <si>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</si>
  <si>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</si>
  <si>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</si>
  <si>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</si>
  <si>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</si>
  <si>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</si>
  <si>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</si>
  <si>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</si>
  <si>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</si>
  <si>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</si>
  <si>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</si>
  <si>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</si>
  <si>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</si>
  <si>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</si>
  <si>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</si>
  <si>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</si>
  <si>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</si>
  <si>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</si>
  <si>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</si>
  <si>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</si>
  <si>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</si>
  <si>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</si>
  <si>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</si>
  <si>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</si>
  <si>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</si>
  <si>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</si>
  <si>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</si>
  <si>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</si>
  <si>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</si>
  <si>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</si>
  <si>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</si>
  <si>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</si>
  <si>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</si>
  <si>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</si>
  <si>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</si>
  <si>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</si>
  <si>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</si>
  <si>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</si>
  <si>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</si>
  <si>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</si>
  <si>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</si>
  <si>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</si>
  <si>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</si>
  <si>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</si>
  <si>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</si>
  <si>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</si>
  <si>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</si>
  <si>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</si>
  <si>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</si>
  <si>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</si>
  <si>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</si>
  <si>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</si>
  <si>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</si>
  <si>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</si>
  <si>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</si>
  <si>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</si>
  <si>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</si>
  <si>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</si>
  <si>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</si>
  <si>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</si>
  <si>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</si>
  <si>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</si>
  <si>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</si>
  <si>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</si>
  <si>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</si>
  <si>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</si>
  <si>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</si>
  <si>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</si>
  <si>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</si>
  <si>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</si>
  <si>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</si>
  <si>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</si>
  <si>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</si>
  <si>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</si>
  <si>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</si>
  <si>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</si>
  <si>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</si>
  <si>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</si>
  <si>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</si>
  <si>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</si>
  <si>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</si>
  <si>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</si>
  <si>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</si>
  <si>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</si>
  <si>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</si>
  <si>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</si>
  <si>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</si>
  <si>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</si>
  <si>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</si>
  <si>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</si>
  <si>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</si>
  <si>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</si>
  <si>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</si>
  <si>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</si>
  <si>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</si>
  <si>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</si>
  <si>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</si>
  <si>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</si>
  <si>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</si>
  <si>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</si>
  <si>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</si>
  <si>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</si>
  <si>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</si>
  <si>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</si>
  <si>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</si>
  <si>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</si>
  <si>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</si>
  <si>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</si>
  <si>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</si>
  <si>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</si>
  <si>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</si>
  <si>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</si>
  <si>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</si>
  <si>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</si>
  <si>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</si>
  <si>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</si>
  <si>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</si>
  <si>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</si>
  <si>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</si>
  <si>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</si>
  <si>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</si>
  <si>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</si>
  <si>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</si>
  <si>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</si>
  <si>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</si>
  <si>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</si>
  <si>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</si>
  <si>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</si>
  <si>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</si>
  <si>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</si>
  <si>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</si>
  <si>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</si>
  <si>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</si>
  <si>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</si>
  <si>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</si>
  <si>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</si>
  <si>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</si>
  <si>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</si>
  <si>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</si>
  <si>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</si>
  <si>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</si>
  <si>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</si>
  <si>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</si>
  <si>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</si>
  <si>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</si>
  <si>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</si>
  <si>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</si>
  <si>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</si>
  <si>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</si>
  <si>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</si>
  <si>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</si>
  <si>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</si>
  <si>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</si>
  <si>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</si>
  <si>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</si>
  <si>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</si>
  <si>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</si>
  <si>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</si>
  <si>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</si>
  <si>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</si>
  <si>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</si>
  <si>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</si>
  <si>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</si>
  <si>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</si>
  <si>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</si>
  <si>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</si>
  <si>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</si>
  <si>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</si>
  <si>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</si>
  <si>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</si>
  <si>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</si>
  <si>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</si>
  <si>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</si>
  <si>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</si>
  <si>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</si>
  <si>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</si>
  <si>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</si>
  <si>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</si>
  <si>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</si>
  <si>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</si>
  <si>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</si>
  <si>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</si>
  <si>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</si>
  <si>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</si>
  <si>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</si>
  <si>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</si>
  <si>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</si>
  <si>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</si>
  <si>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</si>
  <si>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</si>
  <si>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</si>
  <si>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</si>
  <si>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</si>
  <si>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</si>
  <si>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</si>
  <si>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</si>
  <si>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</si>
  <si>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</si>
  <si>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</si>
  <si>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</si>
  <si>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</si>
  <si>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</si>
  <si>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</si>
  <si>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</si>
  <si>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</si>
  <si>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</si>
  <si>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</si>
  <si>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</si>
  <si>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</si>
  <si>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</si>
  <si>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</si>
  <si>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</si>
  <si>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</si>
  <si>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</si>
  <si>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</si>
  <si>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</si>
  <si>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</si>
  <si>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</si>
  <si>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</si>
  <si>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</si>
  <si>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</si>
  <si>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</si>
  <si>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</si>
  <si>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</si>
  <si>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</si>
  <si>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</si>
  <si>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</si>
  <si>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</si>
  <si>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</si>
  <si>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</si>
  <si>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</si>
  <si>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</si>
  <si>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</si>
  <si>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</si>
  <si>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</si>
  <si>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</si>
  <si>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</si>
  <si>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</si>
  <si>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</si>
  <si>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</si>
  <si>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</si>
  <si>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</si>
  <si>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</si>
  <si>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</si>
  <si>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</si>
  <si>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</si>
  <si>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</si>
  <si>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</si>
  <si>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</si>
  <si>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</si>
  <si>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</si>
  <si>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</si>
  <si>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</si>
  <si>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</si>
  <si>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</si>
  <si>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</si>
  <si>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</si>
  <si>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</si>
  <si>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</si>
  <si>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</si>
  <si>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</si>
  <si>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</si>
  <si>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</si>
  <si>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</si>
  <si>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</si>
  <si>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</si>
  <si>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</si>
  <si>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</si>
  <si>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</si>
  <si>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</si>
  <si>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</si>
  <si>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</si>
  <si>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</si>
  <si>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</si>
  <si>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</si>
  <si>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</si>
  <si>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</si>
  <si>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</si>
  <si>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</si>
  <si>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</si>
  <si>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</si>
  <si>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</si>
  <si>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</si>
  <si>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</si>
  <si>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</si>
  <si>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</si>
  <si>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</si>
  <si>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</si>
  <si>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</si>
  <si>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</si>
  <si>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</si>
  <si>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</si>
  <si>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</si>
  <si>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</si>
  <si>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</si>
  <si>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</si>
  <si>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</si>
  <si>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</si>
  <si>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</si>
  <si>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</si>
  <si>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</si>
  <si>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</si>
  <si>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</si>
  <si>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</si>
  <si>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</si>
  <si>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</si>
  <si>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</si>
  <si>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</si>
  <si>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</si>
  <si>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</si>
  <si>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</si>
  <si>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</si>
  <si>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</si>
  <si>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</si>
  <si>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</si>
  <si>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</si>
  <si>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</si>
  <si>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</si>
  <si>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</si>
  <si>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</si>
  <si>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</si>
  <si>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</si>
  <si>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</si>
  <si>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</si>
  <si>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</si>
  <si>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</si>
  <si>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</si>
  <si>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</si>
  <si>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</si>
  <si>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</si>
  <si>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</si>
  <si>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</si>
  <si>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</si>
  <si>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</si>
  <si>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</si>
  <si>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</si>
  <si>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</si>
  <si>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</si>
  <si>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</si>
  <si>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</si>
  <si>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</si>
  <si>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</si>
  <si>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</si>
  <si>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</si>
  <si>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</si>
  <si>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</si>
  <si>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</si>
  <si>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</si>
  <si>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</si>
  <si>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</si>
  <si>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</si>
  <si>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</si>
  <si>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</si>
  <si>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</si>
  <si>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</si>
  <si>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</si>
  <si>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</si>
  <si>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</si>
  <si>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</si>
  <si>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</si>
  <si>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</si>
  <si>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</si>
  <si>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</si>
  <si>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</si>
  <si>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</si>
  <si>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</si>
  <si>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</si>
  <si>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</si>
  <si>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</si>
  <si>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</si>
  <si>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</si>
  <si>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</si>
  <si>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</si>
  <si>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</si>
  <si>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</si>
  <si>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</si>
  <si>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</si>
  <si>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</si>
  <si>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</si>
  <si>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</si>
  <si>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</si>
  <si>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</si>
  <si>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</si>
  <si>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</si>
  <si>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</si>
  <si>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</si>
  <si>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</si>
  <si>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</si>
  <si>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</si>
  <si>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</si>
  <si>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</si>
  <si>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</si>
  <si>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</si>
  <si>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</si>
  <si>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</si>
  <si>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</si>
  <si>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</si>
  <si>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</si>
  <si>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</si>
  <si>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</si>
  <si>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</si>
  <si>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</si>
  <si>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</si>
  <si>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</si>
  <si>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</si>
  <si>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</si>
  <si>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</si>
  <si>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</si>
  <si>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</si>
  <si>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</si>
  <si>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</si>
  <si>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</si>
  <si>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</si>
  <si>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</si>
  <si>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</si>
  <si>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</si>
  <si>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</si>
  <si>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</si>
  <si>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</si>
  <si>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</si>
  <si>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</si>
  <si>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</si>
  <si>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</si>
  <si>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</si>
  <si>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</si>
  <si>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</si>
  <si>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</si>
  <si>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</si>
  <si>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</si>
  <si>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</si>
  <si>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</si>
  <si>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</si>
  <si>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</si>
  <si>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</si>
  <si>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</si>
  <si>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</si>
  <si>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</si>
  <si>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</si>
  <si>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</si>
  <si>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</si>
  <si>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</si>
  <si>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</si>
  <si>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</si>
  <si>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</si>
  <si>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</si>
  <si>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</si>
  <si>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</si>
  <si>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</si>
  <si>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</si>
  <si>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</si>
  <si>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</si>
  <si>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</si>
  <si>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</si>
  <si>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</si>
  <si>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</si>
  <si>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</si>
  <si>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</si>
  <si>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</si>
  <si>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</si>
  <si>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</si>
  <si>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</si>
  <si>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</si>
  <si>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</si>
  <si>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</si>
  <si>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</si>
  <si>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</si>
  <si>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</si>
  <si>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</si>
  <si>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</si>
  <si>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</si>
  <si>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</si>
  <si>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</si>
  <si>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</si>
  <si>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</si>
  <si>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</si>
  <si>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</si>
  <si>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</si>
  <si>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</si>
  <si>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</si>
  <si>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</si>
  <si>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</si>
  <si>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</si>
  <si>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</si>
  <si>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</si>
  <si>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</si>
  <si>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</si>
  <si>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</si>
  <si>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</si>
  <si>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</si>
  <si>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</si>
  <si>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</si>
  <si>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</si>
  <si>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</si>
  <si>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</si>
  <si>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</si>
  <si>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</si>
  <si>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</si>
  <si>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</si>
  <si>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</si>
  <si>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</si>
  <si>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</si>
  <si>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</si>
  <si>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</si>
  <si>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</si>
  <si>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</si>
  <si>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</si>
  <si>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</si>
  <si>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</si>
  <si>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</si>
  <si>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</si>
  <si>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</si>
  <si>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</si>
  <si>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</si>
  <si>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</si>
  <si>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</si>
  <si>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</si>
  <si>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</si>
  <si>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</si>
  <si>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</si>
  <si>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</si>
  <si>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</si>
  <si>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</si>
  <si>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</si>
  <si>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</si>
  <si>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</si>
  <si>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</si>
  <si>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</si>
  <si>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</si>
  <si>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</si>
  <si>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</si>
  <si>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</si>
  <si>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</si>
  <si>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</si>
  <si>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</si>
  <si>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</si>
  <si>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</si>
  <si>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</si>
  <si>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</si>
  <si>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</si>
  <si>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</si>
  <si>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</si>
  <si>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</si>
  <si>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</si>
  <si>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</si>
  <si>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</si>
  <si>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</si>
  <si>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</si>
  <si>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</si>
  <si>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</si>
  <si>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</si>
  <si>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</si>
  <si>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</si>
  <si>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</si>
  <si>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</si>
  <si>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</si>
  <si>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</si>
  <si>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</si>
  <si>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</si>
  <si>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</si>
  <si>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</si>
  <si>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</si>
  <si>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</si>
  <si>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</si>
  <si>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</si>
  <si>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</si>
  <si>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</si>
  <si>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</si>
  <si>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</si>
  <si>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</si>
  <si>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</si>
  <si>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</si>
  <si>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</si>
  <si>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</si>
  <si>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</si>
  <si>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</si>
  <si>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</si>
  <si>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</si>
  <si>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</si>
  <si>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</si>
  <si>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</si>
  <si>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</si>
  <si>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</si>
  <si>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</si>
  <si>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</si>
  <si>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</si>
  <si>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</si>
  <si>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</si>
  <si>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</si>
  <si>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</si>
  <si>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</si>
  <si>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</si>
  <si>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</si>
  <si>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</si>
  <si>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</si>
  <si>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</si>
  <si>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</si>
  <si>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</si>
  <si>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</si>
  <si>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</si>
  <si>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</si>
  <si>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</si>
  <si>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</si>
  <si>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</si>
  <si>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</si>
  <si>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</si>
  <si>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</si>
  <si>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</si>
  <si>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</si>
  <si>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</si>
  <si>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</si>
  <si>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</si>
  <si>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</si>
  <si>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</si>
  <si>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</si>
  <si>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</si>
  <si>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</si>
  <si>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</si>
  <si>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</si>
  <si>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</si>
  <si>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</si>
  <si>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</si>
  <si>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</si>
  <si>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</si>
  <si>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</si>
  <si>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</si>
  <si>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</si>
  <si>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</si>
  <si>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</si>
  <si>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</si>
  <si>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</si>
  <si>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</si>
  <si>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</si>
  <si>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</si>
  <si>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</si>
  <si>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</si>
  <si>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</si>
  <si>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</si>
  <si>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</si>
  <si>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</si>
  <si>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</si>
  <si>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</si>
  <si>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</si>
  <si>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</si>
  <si>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</si>
  <si>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</si>
  <si>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</si>
  <si>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</si>
  <si>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</si>
  <si>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</si>
  <si>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</si>
  <si>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</si>
  <si>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</si>
  <si>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</si>
  <si>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</si>
  <si>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</si>
  <si>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</si>
  <si>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</si>
  <si>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</si>
  <si>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</si>
  <si>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</si>
  <si>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</si>
  <si>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</si>
  <si>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</si>
  <si>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</si>
  <si>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</si>
  <si>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</si>
  <si>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</si>
  <si>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</si>
  <si>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</si>
  <si>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</si>
  <si>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</si>
  <si>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</si>
  <si>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</si>
  <si>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</si>
  <si>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</si>
  <si>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</si>
  <si>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</si>
  <si>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</si>
  <si>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</si>
  <si>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</si>
  <si>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</si>
  <si>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</si>
  <si>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</si>
  <si>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</si>
  <si>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</si>
  <si>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</si>
  <si>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</si>
  <si>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</si>
  <si>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</si>
  <si>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</si>
  <si>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</si>
  <si>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</si>
  <si>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</si>
  <si>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</si>
  <si>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</si>
  <si>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</si>
  <si>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</si>
  <si>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</si>
  <si>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</si>
  <si>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</si>
  <si>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</si>
  <si>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</si>
  <si>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</si>
  <si>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</si>
  <si>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</si>
  <si>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</si>
  <si>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</si>
  <si>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</si>
  <si>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</si>
  <si>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</si>
  <si>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</si>
  <si>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</si>
  <si>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</si>
  <si>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</si>
  <si>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</si>
  <si>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</si>
  <si>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</si>
  <si>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</si>
  <si>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</si>
  <si>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</si>
  <si>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</si>
  <si>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</si>
  <si>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</si>
  <si>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</si>
  <si>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</si>
  <si>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</si>
  <si>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</si>
  <si>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</si>
  <si>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</si>
  <si>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</si>
  <si>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</si>
  <si>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</si>
  <si>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</si>
  <si>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</si>
  <si>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</si>
  <si>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</si>
  <si>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</si>
  <si>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</si>
  <si>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</si>
  <si>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</si>
  <si>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</si>
  <si>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</si>
  <si>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</si>
  <si>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</si>
  <si>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</si>
  <si>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</si>
  <si>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</si>
  <si>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</si>
  <si>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</si>
  <si>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</si>
  <si>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</si>
  <si>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</si>
  <si>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</si>
  <si>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</si>
  <si>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</si>
  <si>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</si>
  <si>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</si>
  <si>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</si>
  <si>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</si>
  <si>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</si>
  <si>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</si>
  <si>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</si>
  <si>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</si>
  <si>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</si>
  <si>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</si>
  <si>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</si>
  <si>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</si>
  <si>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</si>
  <si>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</si>
  <si>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</si>
  <si>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</si>
  <si>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</si>
  <si>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</si>
  <si>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</si>
  <si>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</si>
  <si>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</si>
  <si>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</si>
  <si>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</si>
  <si>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</si>
  <si>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</si>
  <si>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</si>
  <si>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</si>
  <si>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</si>
  <si>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</si>
  <si>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</si>
  <si>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</si>
  <si>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</si>
  <si>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</si>
  <si>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</si>
  <si>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</si>
  <si>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</si>
  <si>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</si>
  <si>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</si>
  <si>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</si>
  <si>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</si>
  <si>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</si>
  <si>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</si>
  <si>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</si>
  <si>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</si>
  <si>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</si>
  <si>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</si>
  <si>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</si>
  <si>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</si>
  <si>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</si>
  <si>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</si>
  <si>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</si>
  <si>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</si>
  <si>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</si>
  <si>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</si>
  <si>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</si>
  <si>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</si>
  <si>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</si>
  <si>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</si>
  <si>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</si>
  <si>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</si>
  <si>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</si>
  <si>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</si>
  <si>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</si>
  <si>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</si>
  <si>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</si>
  <si>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</si>
  <si>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</si>
  <si>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</si>
  <si>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</si>
  <si>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</si>
  <si>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</si>
  <si>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</si>
  <si>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</si>
  <si>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</si>
  <si>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</si>
  <si>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</si>
  <si>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</si>
  <si>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</si>
  <si>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</si>
  <si>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</si>
  <si>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</si>
  <si>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</si>
  <si>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</si>
  <si>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</si>
  <si>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</si>
  <si>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</si>
  <si>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</si>
  <si>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</si>
  <si>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</si>
  <si>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</si>
  <si>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</si>
  <si>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</si>
  <si>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</si>
  <si>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</si>
  <si>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</si>
  <si>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</si>
  <si>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</si>
  <si>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</si>
  <si>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</si>
  <si>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</si>
  <si>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</si>
  <si>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</si>
  <si>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</si>
  <si>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</si>
  <si>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</si>
  <si>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</si>
  <si>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</si>
  <si>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</si>
  <si>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</si>
  <si>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</si>
  <si>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</si>
  <si>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</si>
  <si>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</si>
  <si>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</si>
  <si>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</si>
  <si>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</si>
  <si>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</si>
  <si>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</si>
  <si>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</si>
  <si>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</si>
  <si>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</si>
  <si>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</si>
  <si>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</si>
  <si>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</si>
  <si>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</si>
  <si>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</si>
  <si>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</si>
  <si>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</si>
  <si>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</si>
  <si>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</si>
  <si>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</si>
  <si>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</si>
  <si>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</si>
  <si>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</si>
  <si>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</si>
  <si>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</si>
  <si>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</si>
  <si>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</si>
  <si>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</si>
  <si>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</si>
  <si>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</si>
  <si>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</si>
  <si>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</si>
  <si>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</si>
  <si>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</si>
  <si>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</si>
  <si>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</si>
  <si>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</si>
  <si>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</si>
  <si>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</si>
  <si>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</si>
  <si>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</si>
  <si>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</si>
  <si>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</si>
  <si>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</si>
  <si>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</si>
  <si>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</si>
  <si>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</si>
  <si>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</si>
  <si>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</si>
  <si>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</si>
  <si>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</si>
  <si>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</si>
  <si>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</si>
  <si>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</si>
  <si>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</si>
  <si>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</si>
  <si>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</si>
  <si>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</si>
  <si>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</si>
  <si>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</si>
  <si>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</si>
  <si>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</si>
  <si>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</si>
  <si>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</si>
  <si>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</si>
  <si>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</si>
  <si>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</si>
  <si>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</si>
  <si>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</si>
  <si>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</si>
  <si>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</si>
  <si>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</si>
  <si>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</si>
  <si>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</si>
  <si>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</si>
  <si>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</si>
  <si>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</si>
  <si>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</si>
  <si>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</si>
  <si>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</si>
  <si>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</si>
  <si>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</si>
  <si>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</si>
  <si>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</si>
  <si>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</si>
  <si>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</si>
  <si>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</si>
  <si>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</si>
  <si>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</si>
  <si>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</si>
  <si>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</si>
  <si>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</si>
  <si>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</si>
  <si>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</si>
  <si>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</si>
  <si>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</si>
  <si>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</si>
  <si>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</si>
  <si>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</si>
  <si>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</si>
  <si>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</si>
  <si>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</si>
  <si>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</si>
  <si>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</si>
  <si>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</si>
  <si>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</si>
  <si>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</si>
  <si>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</si>
  <si>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</si>
  <si>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</si>
  <si>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</si>
  <si>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</si>
  <si>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</si>
  <si>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</si>
  <si>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</si>
  <si>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</si>
  <si>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</si>
  <si>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</si>
  <si>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</si>
  <si>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</si>
  <si>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</si>
  <si>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</si>
  <si>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</si>
  <si>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</si>
  <si>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</si>
  <si>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</si>
  <si>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</si>
  <si>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</si>
  <si>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</si>
  <si>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</si>
  <si>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</si>
  <si>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</si>
  <si>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</si>
  <si>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</si>
  <si>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</si>
  <si>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</si>
  <si>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</si>
  <si>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</si>
  <si>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</si>
  <si>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</si>
  <si>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</si>
  <si>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</si>
  <si>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</si>
  <si>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</si>
  <si>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</si>
  <si>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</si>
  <si>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</si>
  <si>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</si>
  <si>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</si>
  <si>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</si>
  <si>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</si>
  <si>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</si>
  <si>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</si>
  <si>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</si>
  <si>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</si>
  <si>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</si>
  <si>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</si>
  <si>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</si>
  <si>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</si>
  <si>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</si>
  <si>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</si>
  <si>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</si>
  <si>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</si>
  <si>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</si>
  <si>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</si>
  <si>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</si>
  <si>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</si>
  <si>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</si>
  <si>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</si>
  <si>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</si>
  <si>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</si>
  <si>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</si>
  <si>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</si>
  <si>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</si>
  <si>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</si>
  <si>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</si>
  <si>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</si>
  <si>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</si>
  <si>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</si>
  <si>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</si>
  <si>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</si>
  <si>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</si>
  <si>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</si>
  <si>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</si>
  <si>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</si>
  <si>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</si>
  <si>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</si>
  <si>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</si>
  <si>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</si>
  <si>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</si>
  <si>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</si>
  <si>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</si>
  <si>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</si>
  <si>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</si>
  <si>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</si>
  <si>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</si>
  <si>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</si>
  <si>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</si>
  <si>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</si>
  <si>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</si>
  <si>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</si>
  <si>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</si>
  <si>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</si>
  <si>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</si>
  <si>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</si>
  <si>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</si>
  <si>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</si>
  <si>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</si>
  <si>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</si>
  <si>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</si>
  <si>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</si>
  <si>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</si>
  <si>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</si>
  <si>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</si>
  <si>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</si>
  <si>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</si>
  <si>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</si>
  <si>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</si>
  <si>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</si>
  <si>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</si>
  <si>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</si>
  <si>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</si>
  <si>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</si>
  <si>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</si>
  <si>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</si>
  <si>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</si>
  <si>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</si>
  <si>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</si>
  <si>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</si>
  <si>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</si>
  <si>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</si>
  <si>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</si>
  <si>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</si>
  <si>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</si>
  <si>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</si>
  <si>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</si>
  <si>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</si>
  <si>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</si>
  <si>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</si>
  <si>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</si>
  <si>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</si>
  <si>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</si>
  <si>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</si>
  <si>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</si>
  <si>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</si>
  <si>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</si>
  <si>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</si>
  <si>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</si>
  <si>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</si>
  <si>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</si>
  <si>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</si>
  <si>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</si>
  <si>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</si>
  <si>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</si>
  <si>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</si>
  <si>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</si>
  <si>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</si>
  <si>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</si>
  <si>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</si>
  <si>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</si>
  <si>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</si>
  <si>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</si>
  <si>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</si>
  <si>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</si>
  <si>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</si>
  <si>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</si>
  <si>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</si>
  <si>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</si>
  <si>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</si>
  <si>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</si>
  <si>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</si>
  <si>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</si>
  <si>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</si>
  <si>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</si>
  <si>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</si>
  <si>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</si>
  <si>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</si>
  <si>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</si>
  <si>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</si>
  <si>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</si>
  <si>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</si>
  <si>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</si>
  <si>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</si>
  <si>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</si>
  <si>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</si>
  <si>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</si>
  <si>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</si>
  <si>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</si>
  <si>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</si>
  <si>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</si>
  <si>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</si>
  <si>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</si>
  <si>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</si>
  <si>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</si>
  <si>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</si>
  <si>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</si>
  <si>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</si>
  <si>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</si>
  <si>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</si>
  <si>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</si>
  <si>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</si>
  <si>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</si>
  <si>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</si>
  <si>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</si>
  <si>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</si>
  <si>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</si>
  <si>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</si>
  <si>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</si>
  <si>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</si>
  <si>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</si>
  <si>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</si>
  <si>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</si>
  <si>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</si>
  <si>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</si>
  <si>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</si>
  <si>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</si>
  <si>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</si>
  <si>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</si>
  <si>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</si>
  <si>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</si>
  <si>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</si>
  <si>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</si>
  <si>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</si>
  <si>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</si>
  <si>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</si>
  <si>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</si>
  <si>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</si>
  <si>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</si>
  <si>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</si>
  <si>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</si>
  <si>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</si>
  <si>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</si>
  <si>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</si>
  <si>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</si>
  <si>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</si>
  <si>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</si>
  <si>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</si>
  <si>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</si>
  <si>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</si>
  <si>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</si>
  <si>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</si>
  <si>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</si>
  <si>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</si>
  <si>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</si>
  <si>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</si>
  <si>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</si>
  <si>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</si>
  <si>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</si>
  <si>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</si>
  <si>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</si>
  <si>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</si>
  <si>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</si>
  <si>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</si>
  <si>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</si>
  <si>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</si>
  <si>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</si>
  <si>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</si>
  <si>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</si>
  <si>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</si>
  <si>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</si>
  <si>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</si>
  <si>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</si>
  <si>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</si>
  <si>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</si>
  <si>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</si>
  <si>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</si>
  <si>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</si>
  <si>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</si>
  <si>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</si>
  <si>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</si>
  <si>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</si>
  <si>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</si>
  <si>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</si>
  <si>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</si>
  <si>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</si>
  <si>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</si>
  <si>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</si>
  <si>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</si>
  <si>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</si>
  <si>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</si>
  <si>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</si>
  <si>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</si>
  <si>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</si>
  <si>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</si>
  <si>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</si>
  <si>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</si>
  <si>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</si>
  <si>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</si>
  <si>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</si>
  <si>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</si>
  <si>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</si>
  <si>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</si>
  <si>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</si>
  <si>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</si>
  <si>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</si>
  <si>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</si>
  <si>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</si>
  <si>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</si>
  <si>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</si>
  <si>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</si>
  <si>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</si>
  <si>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</si>
  <si>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</si>
  <si>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</si>
  <si>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</si>
  <si>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</si>
  <si>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</si>
  <si>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</si>
  <si>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</si>
  <si>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</si>
  <si>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</si>
  <si>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</si>
  <si>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</si>
  <si>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</si>
  <si>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</si>
  <si>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</si>
  <si>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</si>
  <si>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</si>
  <si>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</si>
  <si>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</si>
  <si>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</si>
  <si>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</si>
  <si>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</si>
  <si>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</si>
  <si>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</si>
  <si>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</si>
  <si>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</si>
  <si>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</si>
  <si>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</si>
  <si>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</si>
  <si>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</si>
  <si>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</si>
  <si>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</si>
  <si>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</si>
  <si>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</si>
  <si>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</si>
  <si>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</si>
  <si>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</si>
  <si>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</si>
  <si>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</si>
  <si>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</si>
  <si>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</si>
  <si>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</si>
  <si>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</si>
  <si>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</si>
  <si>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</si>
  <si>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</si>
  <si>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</si>
  <si>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</si>
  <si>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</si>
  <si>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</si>
  <si>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</si>
  <si>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</si>
  <si>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</si>
  <si>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</si>
  <si>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</si>
  <si>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</si>
  <si>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</si>
  <si>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</si>
  <si>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</si>
  <si>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</si>
  <si>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</si>
  <si>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</si>
  <si>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</si>
  <si>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</si>
  <si>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</si>
  <si>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</si>
  <si>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</si>
  <si>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</si>
  <si>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</si>
  <si>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</si>
  <si>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</si>
  <si>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</si>
  <si>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</si>
  <si>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</si>
  <si>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</si>
  <si>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</si>
  <si>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</si>
  <si>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</si>
  <si>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</si>
  <si>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</si>
  <si>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</si>
  <si>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</si>
  <si>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</si>
  <si>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</si>
  <si>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</si>
  <si>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</si>
  <si>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</si>
  <si>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</si>
  <si>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</si>
  <si>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</si>
  <si>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</si>
  <si>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</si>
  <si>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</si>
  <si>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</si>
  <si>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</si>
  <si>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</si>
  <si>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</si>
  <si>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</si>
  <si>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</si>
  <si>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</si>
  <si>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</si>
  <si>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</si>
  <si>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</si>
  <si>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</si>
  <si>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</si>
  <si>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</si>
  <si>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</si>
  <si>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</si>
  <si>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</si>
  <si>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</si>
  <si>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</si>
  <si>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</si>
  <si>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</si>
  <si>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</si>
  <si>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</si>
  <si>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</si>
  <si>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</si>
  <si>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</si>
  <si>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</si>
  <si>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</si>
  <si>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</si>
  <si>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</si>
  <si>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</si>
  <si>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</si>
  <si>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</si>
  <si>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</si>
  <si>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</si>
  <si>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</si>
  <si>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</si>
  <si>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</si>
  <si>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</si>
  <si>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</si>
  <si>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</si>
  <si>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</si>
  <si>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</si>
  <si>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</si>
  <si>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</si>
  <si>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</si>
  <si>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</si>
  <si>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</si>
  <si>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</si>
  <si>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</si>
  <si>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</si>
  <si>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</si>
  <si>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</si>
  <si>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</si>
  <si>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</si>
  <si>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</si>
  <si>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</si>
  <si>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</si>
  <si>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</si>
  <si>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</si>
  <si>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</si>
  <si>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</si>
  <si>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</si>
  <si>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</si>
  <si>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</si>
  <si>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</si>
  <si>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</si>
  <si>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</si>
  <si>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</si>
  <si>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</si>
  <si>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</si>
  <si>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</si>
  <si>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</si>
  <si>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</si>
  <si>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</si>
  <si>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</si>
  <si>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</si>
  <si>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</si>
  <si>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</si>
  <si>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</si>
  <si>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</si>
  <si>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</si>
  <si>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</si>
  <si>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</si>
  <si>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</si>
  <si>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</si>
  <si>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</si>
  <si>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</si>
  <si>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</si>
  <si>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</si>
  <si>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</si>
  <si>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</si>
  <si>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</si>
  <si>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</si>
  <si>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</si>
  <si>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</si>
  <si>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</si>
  <si>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</si>
  <si>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</si>
  <si>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</si>
  <si>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</si>
  <si>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</si>
  <si>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</si>
  <si>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</si>
  <si>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</si>
  <si>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</si>
  <si>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</si>
  <si>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</si>
  <si>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</si>
  <si>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</si>
  <si>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</si>
  <si>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</si>
  <si>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</si>
  <si>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</si>
  <si>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</si>
  <si>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</si>
  <si>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</si>
  <si>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</si>
  <si>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</si>
  <si>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</si>
  <si>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</si>
  <si>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</si>
  <si>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</si>
  <si>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</si>
  <si>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</si>
  <si>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</si>
  <si>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</si>
  <si>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</si>
  <si>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</si>
  <si>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</si>
  <si>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</si>
  <si>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</si>
  <si>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</si>
  <si>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</si>
  <si>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</si>
  <si>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</si>
  <si>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</si>
  <si>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</si>
  <si>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</si>
  <si>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</si>
  <si>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</si>
  <si>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</si>
  <si>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</si>
  <si>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</si>
  <si>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</si>
  <si>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</si>
  <si>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</si>
  <si>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</si>
  <si>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</si>
  <si>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</si>
  <si>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</si>
  <si>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</si>
  <si>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</si>
  <si>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</si>
  <si>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</si>
  <si>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</si>
  <si>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</si>
  <si>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</si>
  <si>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</si>
  <si>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</si>
  <si>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</si>
  <si>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</si>
  <si>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</si>
  <si>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</si>
  <si>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</si>
  <si>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</si>
  <si>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</si>
  <si>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</si>
  <si>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</si>
  <si>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</si>
  <si>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</si>
  <si>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</si>
  <si>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</si>
  <si>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</si>
  <si>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</si>
  <si>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</si>
  <si>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</si>
  <si>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</si>
  <si>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</si>
  <si>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</si>
  <si>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</si>
  <si>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</si>
  <si>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</si>
  <si>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</si>
  <si>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</si>
  <si>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</si>
  <si>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</si>
  <si>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</si>
  <si>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</si>
  <si>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</si>
  <si>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</si>
  <si>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</si>
  <si>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</si>
  <si>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</si>
  <si>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</si>
  <si>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</si>
  <si>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</si>
  <si>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</si>
  <si>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</si>
  <si>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</si>
  <si>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</si>
  <si>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</si>
  <si>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</si>
  <si>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</si>
  <si>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</si>
  <si>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</si>
  <si>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</si>
  <si>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</si>
  <si>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</si>
  <si>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</si>
  <si>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</si>
  <si>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</si>
  <si>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</si>
  <si>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</si>
  <si>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</si>
  <si>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</si>
  <si>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</si>
  <si>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</si>
  <si>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</si>
  <si>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</si>
  <si>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</si>
  <si>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</si>
  <si>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</si>
  <si>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</si>
  <si>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</si>
  <si>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</si>
  <si>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</si>
  <si>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</si>
  <si>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</si>
  <si>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</si>
  <si>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</si>
  <si>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</si>
  <si>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</si>
  <si>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</si>
  <si>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</si>
  <si>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</si>
  <si>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</si>
  <si>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</si>
  <si>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</si>
  <si>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</si>
  <si>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</si>
  <si>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</si>
  <si>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</si>
  <si>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</si>
  <si>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</si>
  <si>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</si>
  <si>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</si>
  <si>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</si>
  <si>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</si>
  <si>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</si>
  <si>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</si>
  <si>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</si>
  <si>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</si>
  <si>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</si>
  <si>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</si>
  <si>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</si>
  <si>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</si>
  <si>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</si>
  <si>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</si>
  <si>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</si>
  <si>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</si>
  <si>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</si>
  <si>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</si>
  <si>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</si>
  <si>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</si>
  <si>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</si>
  <si>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</si>
  <si>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</si>
  <si>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</si>
  <si>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</si>
  <si>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</si>
  <si>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</si>
  <si>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</si>
  <si>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</si>
  <si>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</si>
  <si>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</si>
  <si>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</si>
  <si>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</si>
  <si>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</si>
  <si>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</si>
  <si>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</si>
  <si>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</si>
  <si>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</si>
  <si>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</si>
  <si>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</si>
  <si>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</si>
  <si>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</si>
  <si>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</si>
  <si>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</si>
  <si>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</si>
  <si>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</si>
  <si>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</si>
  <si>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</si>
  <si>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</si>
  <si>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</si>
  <si>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</si>
  <si>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</si>
  <si>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</si>
  <si>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</si>
  <si>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</si>
  <si>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</si>
  <si>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</si>
  <si>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</si>
  <si>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</si>
  <si>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</si>
  <si>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</si>
  <si>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</si>
  <si>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</si>
  <si>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</si>
  <si>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</si>
  <si>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</si>
  <si>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</si>
  <si>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</si>
  <si>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</si>
  <si>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</si>
  <si>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</si>
  <si>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</si>
  <si>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</si>
  <si>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</si>
  <si>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</si>
  <si>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</si>
  <si>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</si>
  <si>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</si>
  <si>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</si>
  <si>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</si>
  <si>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</si>
  <si>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</si>
  <si>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</si>
  <si>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</si>
  <si>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</si>
  <si>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</si>
  <si>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</si>
  <si>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</si>
  <si>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</si>
  <si>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</si>
  <si>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</si>
  <si>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</si>
  <si>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</si>
  <si>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</si>
  <si>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</si>
  <si>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</si>
  <si>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</si>
  <si>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</si>
  <si>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</si>
  <si>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</si>
  <si>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</si>
  <si>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</si>
  <si>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</si>
  <si>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</si>
  <si>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</si>
  <si>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</si>
  <si>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</si>
  <si>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</si>
  <si>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</si>
  <si>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</si>
  <si>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</si>
  <si>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</si>
  <si>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</si>
  <si>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</si>
  <si>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</si>
  <si>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</si>
  <si>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</si>
  <si>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</si>
  <si>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</si>
  <si>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</si>
  <si>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</si>
  <si>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</si>
  <si>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</si>
  <si>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</si>
  <si>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</si>
  <si>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</si>
  <si>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</si>
  <si>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</si>
  <si>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</si>
  <si>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</si>
  <si>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</si>
  <si>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</si>
  <si>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</si>
  <si>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</si>
  <si>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</si>
  <si>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</si>
  <si>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</si>
  <si>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</si>
  <si>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</si>
  <si>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</si>
  <si>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</si>
  <si>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</si>
  <si>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</si>
  <si>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</si>
  <si>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</si>
  <si>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</si>
  <si>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</si>
  <si>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</si>
  <si>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</si>
  <si>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</si>
  <si>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</si>
  <si>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</si>
  <si>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</si>
  <si>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</si>
  <si>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</si>
  <si>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</si>
  <si>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</si>
  <si>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</si>
  <si>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</si>
  <si>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</si>
  <si>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</si>
  <si>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</si>
  <si>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</si>
  <si>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</si>
  <si>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</si>
  <si>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</si>
  <si>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</si>
  <si>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</si>
  <si>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</si>
  <si>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</si>
  <si>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</si>
  <si>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</si>
  <si>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</si>
  <si>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</si>
  <si>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</si>
  <si>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</si>
  <si>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</si>
  <si>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</si>
  <si>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</si>
  <si>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</si>
  <si>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</si>
  <si>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</si>
  <si>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</si>
  <si>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</si>
  <si>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</si>
  <si>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</si>
  <si>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</si>
  <si>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</si>
  <si>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</si>
  <si>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</si>
  <si>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</si>
  <si>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</si>
  <si>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</si>
  <si>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</si>
  <si>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</si>
  <si>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</si>
  <si>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</si>
  <si>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</si>
  <si>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</si>
  <si>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</si>
  <si>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</si>
  <si>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</si>
  <si>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</si>
  <si>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</si>
  <si>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</si>
  <si>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</si>
  <si>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</si>
  <si>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</si>
  <si>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</si>
  <si>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</si>
  <si>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</si>
  <si>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</si>
  <si>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</si>
  <si>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</si>
  <si>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</si>
  <si>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</si>
  <si>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</si>
  <si>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</si>
  <si>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</si>
  <si>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</si>
  <si>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</si>
  <si>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</si>
  <si>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</si>
  <si>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</si>
  <si>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</si>
  <si>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</si>
  <si>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</si>
  <si>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</si>
  <si>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</si>
  <si>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</si>
  <si>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</si>
  <si>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</si>
  <si>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</si>
  <si>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</si>
  <si>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</si>
  <si>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</si>
  <si>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</si>
  <si>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</si>
  <si>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</si>
  <si>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</si>
  <si>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</si>
  <si>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</si>
  <si>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</si>
  <si>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</si>
  <si>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</si>
  <si>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</si>
  <si>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</si>
  <si>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</si>
  <si>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</si>
  <si>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</si>
  <si>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</si>
  <si>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</si>
  <si>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</si>
  <si>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</si>
  <si>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</si>
  <si>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</si>
  <si>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</si>
  <si>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</si>
  <si>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</si>
  <si>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</si>
  <si>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</si>
  <si>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</si>
  <si>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</si>
  <si>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</si>
  <si>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</si>
  <si>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</si>
  <si>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</si>
  <si>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</si>
  <si>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</si>
  <si>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</si>
  <si>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</si>
  <si>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</si>
  <si>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</si>
  <si>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</si>
  <si>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</si>
  <si>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</si>
  <si>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</si>
  <si>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</si>
  <si>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</si>
  <si>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</si>
  <si>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</si>
  <si>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</si>
  <si>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</si>
  <si>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</si>
  <si>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</si>
  <si>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</si>
  <si>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</si>
  <si>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</si>
  <si>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</si>
  <si>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</si>
  <si>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</si>
  <si>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</si>
  <si>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</si>
  <si>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</si>
  <si>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</si>
  <si>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</si>
  <si>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</si>
  <si>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</si>
  <si>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</si>
  <si>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</si>
  <si>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</si>
  <si>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</si>
  <si>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</si>
  <si>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</si>
  <si>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</si>
  <si>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</si>
  <si>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</si>
  <si>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</si>
  <si>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</si>
  <si>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</si>
  <si>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</si>
  <si>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</si>
  <si>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</si>
  <si>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</si>
  <si>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</si>
  <si>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</si>
  <si>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</si>
  <si>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</si>
  <si>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</si>
  <si>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</si>
  <si>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</si>
  <si>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</si>
  <si>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</si>
  <si>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</si>
  <si>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</si>
  <si>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</si>
  <si>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</si>
  <si>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</si>
  <si>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</si>
  <si>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</si>
  <si>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</si>
  <si>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</si>
  <si>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</si>
  <si>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</si>
  <si>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</si>
  <si>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</si>
  <si>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</si>
  <si>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</si>
  <si>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</si>
  <si>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</si>
  <si>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</si>
  <si>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</si>
  <si>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</si>
  <si>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</si>
  <si>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</si>
  <si>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</si>
  <si>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</si>
  <si>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</si>
  <si>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</si>
  <si>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</si>
  <si>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</si>
  <si>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</si>
  <si>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</si>
  <si>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</si>
  <si>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</si>
  <si>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</si>
  <si>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</si>
  <si>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</si>
  <si>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</si>
  <si>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</si>
  <si>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</si>
  <si>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</si>
  <si>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</si>
  <si>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</si>
  <si>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</si>
  <si>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</si>
  <si>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</si>
  <si>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</si>
  <si>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</si>
  <si>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</si>
  <si>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</si>
  <si>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</si>
  <si>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</si>
  <si>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</si>
  <si>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</si>
  <si>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</si>
  <si>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</si>
  <si>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</si>
  <si>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</si>
  <si>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</si>
  <si>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</si>
  <si>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</si>
  <si>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</si>
  <si>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</si>
  <si>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</si>
  <si>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</si>
  <si>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</si>
  <si>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</si>
  <si>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</si>
  <si>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</si>
  <si>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</si>
  <si>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</si>
  <si>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</si>
  <si>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</si>
  <si>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</si>
  <si>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</si>
  <si>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</si>
  <si>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</si>
  <si>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</si>
  <si>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</si>
  <si>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</si>
  <si>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</si>
  <si>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</si>
  <si>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</si>
  <si>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</si>
  <si>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</si>
  <si>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</si>
  <si>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</si>
  <si>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</si>
  <si>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</si>
  <si>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</si>
  <si>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</si>
  <si>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</si>
  <si>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</si>
  <si>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</si>
  <si>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</si>
  <si>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</si>
  <si>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</si>
  <si>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</si>
  <si>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</si>
  <si>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</si>
  <si>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</si>
  <si>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</si>
  <si>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</si>
  <si>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</si>
  <si>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</si>
  <si>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</si>
  <si>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</si>
  <si>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</si>
  <si>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</si>
  <si>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</si>
  <si>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</si>
  <si>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</si>
  <si>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</si>
  <si>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</si>
  <si>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</si>
  <si>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</si>
  <si>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</si>
  <si>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</si>
  <si>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</si>
  <si>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</si>
  <si>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</si>
  <si>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</si>
  <si>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</si>
  <si>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</si>
  <si>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</si>
  <si>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</si>
  <si>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</si>
  <si>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</si>
  <si>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</si>
  <si>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</si>
  <si>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</si>
  <si>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</si>
  <si>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</si>
  <si>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</si>
  <si>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</si>
  <si>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</si>
  <si>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</si>
  <si>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</si>
  <si>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</si>
  <si>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</si>
  <si>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</si>
  <si>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</si>
  <si>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</si>
  <si>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</si>
  <si>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</si>
  <si>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</si>
  <si>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</si>
  <si>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</si>
  <si>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</si>
  <si>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</si>
  <si>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</si>
  <si>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</si>
  <si>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</si>
  <si>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</si>
  <si>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</si>
  <si>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</si>
  <si>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</si>
  <si>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</si>
  <si>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</si>
  <si>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</si>
  <si>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</si>
  <si>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</si>
  <si>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</si>
  <si>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</si>
  <si>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</si>
  <si>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</si>
  <si>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</si>
  <si>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</si>
  <si>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</si>
  <si>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</si>
  <si>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</si>
  <si>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</si>
  <si>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</si>
  <si>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</si>
  <si>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</si>
  <si>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</si>
  <si>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</si>
  <si>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</si>
  <si>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</si>
  <si>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</si>
  <si>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</si>
  <si>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</si>
  <si>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</si>
  <si>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</si>
  <si>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</si>
  <si>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</si>
  <si>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</si>
  <si>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</si>
  <si>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</si>
  <si>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</si>
  <si>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</si>
  <si>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</si>
  <si>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</si>
  <si>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</si>
  <si>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</si>
  <si>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</si>
  <si>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</si>
  <si>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</si>
  <si>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</si>
  <si>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</si>
  <si>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</si>
  <si>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</si>
  <si>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</si>
  <si>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</si>
  <si>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</si>
  <si>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</si>
  <si>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</si>
  <si>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</si>
  <si>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</si>
  <si>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</si>
  <si>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</si>
  <si>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</si>
  <si>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</si>
  <si>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</si>
  <si>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</si>
  <si>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</si>
  <si>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</si>
  <si>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</si>
  <si>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</si>
  <si>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</si>
  <si>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</si>
  <si>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</si>
  <si>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</si>
  <si>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</si>
  <si>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</si>
  <si>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</si>
  <si>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</si>
  <si>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</si>
  <si>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</si>
  <si>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</si>
  <si>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</si>
  <si>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</si>
  <si>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</si>
  <si>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</si>
  <si>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</si>
  <si>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</si>
  <si>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</si>
  <si>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</si>
  <si>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</si>
  <si>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</si>
  <si>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</si>
  <si>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</si>
  <si>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</si>
  <si>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</si>
  <si>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</si>
  <si>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</si>
  <si>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</si>
  <si>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</si>
  <si>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</si>
  <si>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</si>
  <si>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</si>
  <si>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</si>
  <si>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</si>
  <si>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</si>
  <si>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</si>
  <si>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</si>
  <si>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</si>
  <si>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</si>
  <si>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</si>
  <si>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</si>
  <si>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</si>
  <si>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</si>
  <si>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</si>
  <si>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</si>
  <si>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</si>
  <si>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</si>
  <si>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</si>
  <si>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</si>
  <si>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</si>
  <si>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</si>
  <si>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</si>
  <si>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</si>
  <si>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</si>
  <si>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</si>
  <si>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</si>
  <si>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</si>
  <si>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</si>
  <si>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</si>
  <si>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</si>
  <si>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</si>
  <si>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</si>
  <si>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</si>
  <si>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</si>
  <si>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</si>
  <si>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</si>
  <si>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</si>
  <si>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</si>
  <si>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</si>
  <si>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</si>
  <si>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</si>
  <si>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</si>
  <si>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</si>
  <si>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</si>
  <si>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</si>
  <si>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</si>
  <si>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</si>
  <si>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</si>
  <si>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</si>
  <si>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</si>
  <si>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</si>
  <si>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</si>
  <si>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</si>
  <si>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</si>
  <si>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</si>
  <si>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</si>
  <si>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</si>
  <si>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</si>
  <si>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</si>
  <si>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</si>
  <si>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</si>
  <si>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</si>
  <si>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</si>
  <si>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</si>
  <si>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</si>
  <si>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</si>
  <si>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</si>
  <si>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</si>
  <si>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</si>
  <si>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</si>
  <si>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</si>
  <si>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</si>
  <si>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</si>
  <si>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</si>
  <si>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</si>
  <si>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</si>
  <si>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</si>
  <si>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</si>
  <si>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</si>
  <si>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</si>
  <si>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</si>
  <si>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</si>
  <si>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</si>
  <si>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</si>
  <si>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</si>
  <si>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</si>
  <si>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</si>
  <si>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</si>
  <si>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</si>
  <si>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</si>
  <si>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</si>
  <si>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</si>
  <si>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</si>
  <si>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</si>
  <si>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</si>
  <si>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</si>
  <si>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</si>
  <si>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</si>
  <si>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</si>
  <si>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</si>
  <si>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</si>
  <si>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</si>
  <si>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</si>
  <si>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</si>
  <si>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</si>
  <si>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</si>
  <si>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</si>
  <si>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</si>
  <si>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</si>
  <si>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</si>
  <si>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</si>
  <si>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</si>
  <si>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</si>
  <si>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</si>
  <si>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</si>
  <si>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</si>
  <si>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</si>
  <si>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</si>
  <si>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</si>
  <si>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</si>
  <si>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</si>
  <si>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</si>
  <si>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</si>
  <si>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</si>
  <si>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</si>
  <si>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</si>
  <si>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</si>
  <si>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</si>
  <si>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</si>
  <si>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</si>
  <si>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</si>
  <si>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</si>
  <si>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</si>
  <si>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</si>
  <si>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</si>
  <si>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</si>
  <si>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</si>
  <si>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</si>
  <si>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</si>
  <si>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</si>
  <si>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</si>
  <si>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</si>
  <si>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</si>
  <si>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</si>
  <si>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</si>
  <si>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</si>
  <si>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</si>
  <si>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</si>
  <si>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</si>
  <si>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</si>
  <si>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</si>
  <si>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</si>
  <si>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</si>
  <si>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</si>
  <si>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</si>
  <si>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</si>
  <si>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</si>
  <si>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</si>
  <si>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</si>
  <si>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</si>
  <si>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</si>
  <si>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</si>
  <si>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</si>
  <si>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</si>
  <si>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</si>
  <si>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</si>
  <si>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</si>
  <si>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</si>
  <si>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</si>
  <si>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</si>
  <si>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</si>
  <si>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</si>
  <si>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</si>
  <si>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</si>
  <si>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</si>
  <si>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</si>
  <si>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</si>
  <si>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</si>
  <si>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</si>
  <si>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</si>
  <si>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</si>
  <si>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</si>
  <si>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</si>
  <si>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</si>
  <si>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</si>
  <si>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</si>
  <si>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</si>
  <si>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</si>
  <si>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</si>
  <si>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</si>
  <si>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</si>
  <si>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</si>
  <si>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</si>
  <si>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</si>
  <si>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</si>
  <si>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</si>
  <si>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</si>
  <si>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</si>
  <si>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</si>
  <si>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</si>
  <si>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</si>
  <si>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</si>
  <si>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</si>
  <si>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</si>
  <si>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</si>
  <si>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</si>
  <si>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</si>
  <si>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</si>
  <si>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</si>
  <si>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</si>
  <si>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</si>
  <si>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</si>
  <si>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</si>
  <si>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</si>
  <si>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</si>
  <si>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</si>
  <si>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</si>
  <si>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</si>
  <si>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</si>
  <si>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</si>
  <si>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</si>
  <si>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</si>
  <si>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</si>
  <si>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</si>
  <si>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</si>
  <si>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</si>
  <si>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</si>
  <si>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</si>
  <si>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</si>
  <si>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</si>
  <si>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</si>
  <si>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</si>
  <si>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</si>
  <si>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</si>
  <si>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</si>
  <si>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</si>
  <si>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</si>
  <si>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</si>
  <si>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</si>
  <si>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</si>
  <si>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</si>
  <si>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</si>
  <si>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</si>
  <si>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</si>
  <si>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</si>
  <si>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</si>
  <si>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</si>
  <si>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</si>
  <si>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</si>
  <si>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</si>
  <si>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</si>
  <si>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</si>
  <si>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</si>
  <si>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</si>
  <si>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</si>
  <si>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</si>
  <si>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</si>
  <si>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</si>
  <si>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</si>
  <si>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</si>
  <si>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</si>
  <si>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</si>
  <si>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</si>
  <si>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</si>
  <si>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</si>
  <si>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</si>
  <si>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</si>
  <si>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</si>
  <si>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</si>
  <si>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</si>
  <si>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</si>
  <si>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</si>
  <si>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</si>
  <si>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</si>
  <si>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</si>
  <si>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</si>
  <si>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</si>
  <si>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</si>
  <si>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</si>
  <si>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</si>
  <si>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</si>
  <si>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</si>
  <si>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</si>
  <si>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</si>
  <si>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</si>
  <si>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</si>
  <si>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</si>
  <si>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</si>
  <si>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</si>
  <si>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</si>
  <si>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</si>
  <si>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</si>
  <si>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</si>
  <si>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</si>
  <si>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</si>
  <si>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</si>
  <si>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</si>
  <si>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</si>
  <si>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</si>
  <si>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</si>
  <si>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</si>
  <si>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</si>
  <si>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</si>
  <si>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</si>
  <si>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</si>
  <si>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</si>
  <si>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</si>
  <si>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</si>
  <si>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</si>
  <si>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</si>
  <si>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</si>
  <si>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</si>
  <si>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</si>
  <si>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</si>
  <si>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</si>
  <si>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</si>
  <si>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</si>
  <si>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</si>
  <si>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</si>
  <si>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</si>
  <si>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</si>
  <si>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</si>
  <si>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</si>
  <si>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</si>
  <si>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</si>
  <si>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</si>
  <si>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</si>
  <si>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</si>
  <si>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</si>
  <si>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</si>
  <si>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</si>
  <si>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</si>
  <si>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</si>
  <si>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</si>
  <si>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</si>
  <si>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</si>
  <si>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</si>
  <si>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</si>
  <si>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</si>
  <si>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</si>
  <si>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</si>
  <si>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</si>
  <si>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</si>
  <si>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</si>
  <si>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</si>
  <si>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</si>
  <si>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</si>
  <si>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</si>
  <si>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</si>
  <si>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</si>
  <si>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</si>
  <si>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</si>
  <si>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</si>
  <si>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</si>
  <si>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</si>
  <si>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</si>
  <si>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</si>
  <si>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</si>
  <si>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</si>
  <si>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</si>
  <si>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</si>
  <si>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</si>
  <si>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</si>
  <si>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</si>
  <si>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</si>
  <si>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</si>
  <si>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</si>
  <si>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</si>
  <si>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</si>
  <si>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</si>
  <si>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</si>
  <si>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</si>
  <si>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</si>
  <si>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</si>
  <si>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</si>
  <si>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</si>
  <si>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</si>
  <si>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</si>
  <si>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</si>
  <si>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</si>
  <si>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</si>
  <si>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</si>
  <si>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</si>
  <si>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</si>
  <si>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</si>
  <si>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</si>
  <si>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</si>
  <si>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</si>
  <si>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</si>
  <si>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</si>
  <si>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</si>
  <si>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</si>
  <si>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</si>
  <si>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</si>
  <si>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</si>
  <si>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</si>
  <si>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</si>
  <si>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</si>
  <si>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</si>
  <si>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</si>
  <si>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</si>
  <si>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</si>
  <si>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</si>
  <si>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</si>
  <si>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</si>
  <si>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</si>
  <si>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</si>
  <si>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</si>
  <si>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</si>
  <si>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</si>
  <si>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</si>
  <si>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</si>
  <si>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</si>
  <si>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</si>
  <si>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</si>
  <si>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</si>
  <si>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</si>
  <si>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</si>
  <si>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</si>
  <si>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</si>
  <si>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</si>
  <si>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</si>
  <si>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</si>
  <si>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</si>
  <si>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</si>
  <si>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</si>
  <si>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</si>
  <si>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</si>
  <si>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</si>
  <si>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</si>
  <si>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</si>
  <si>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</si>
  <si>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</si>
  <si>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</si>
  <si>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</si>
  <si>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</si>
  <si>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</si>
  <si>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</si>
  <si>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</si>
  <si>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</si>
  <si>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</si>
  <si>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</si>
  <si>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</si>
  <si>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</si>
  <si>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</si>
  <si>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</si>
  <si>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</si>
  <si>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</si>
  <si>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</si>
  <si>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</si>
  <si>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</si>
  <si>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</si>
  <si>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</si>
  <si>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</si>
  <si>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</si>
  <si>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</si>
  <si>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</si>
  <si>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</si>
  <si>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</si>
  <si>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</si>
  <si>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</si>
  <si>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</si>
  <si>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</si>
  <si>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</si>
  <si>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</si>
  <si>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</si>
  <si>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</si>
  <si>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</si>
  <si>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</si>
  <si>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</si>
  <si>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</si>
  <si>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</si>
  <si>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</si>
  <si>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</si>
  <si>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</si>
  <si>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</si>
  <si>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</si>
  <si>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</si>
  <si>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</si>
  <si>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</si>
  <si>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</si>
  <si>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</si>
  <si>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</si>
  <si>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</si>
  <si>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</si>
  <si>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</si>
  <si>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</si>
  <si>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</si>
  <si>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</si>
  <si>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</si>
  <si>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</si>
  <si>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</si>
  <si>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</si>
  <si>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</si>
  <si>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</si>
  <si>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</si>
  <si>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</si>
  <si>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</si>
  <si>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</si>
  <si>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</si>
  <si>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</si>
  <si>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</si>
  <si>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</si>
  <si>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</si>
  <si>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</si>
  <si>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</si>
  <si>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</si>
  <si>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</si>
  <si>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</si>
  <si>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</si>
  <si>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</si>
  <si>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</si>
  <si>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</si>
  <si>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</si>
  <si>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</si>
  <si>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</si>
  <si>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</si>
  <si>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</si>
  <si>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</si>
  <si>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</si>
  <si>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</si>
  <si>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</si>
  <si>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</si>
  <si>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</si>
  <si>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</si>
  <si>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</si>
  <si>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</si>
  <si>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</si>
  <si>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</si>
  <si>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</si>
  <si>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</si>
  <si>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</si>
  <si>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</si>
  <si>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</si>
  <si>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</si>
  <si>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</si>
  <si>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</si>
  <si>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</si>
  <si>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</si>
  <si>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</si>
  <si>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</si>
  <si>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</si>
  <si>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</si>
  <si>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</si>
  <si>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</si>
  <si>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</si>
  <si>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</si>
  <si>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</si>
  <si>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</si>
  <si>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</si>
  <si>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</si>
  <si>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</si>
  <si>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</si>
  <si>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</si>
  <si>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</si>
  <si>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</si>
  <si>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</si>
  <si>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</si>
  <si>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</si>
  <si>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</si>
  <si>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</si>
  <si>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</si>
  <si>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</si>
  <si>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</si>
  <si>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</si>
  <si>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</si>
  <si>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</si>
  <si>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</si>
  <si>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</si>
  <si>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</si>
  <si>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</si>
  <si>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</si>
  <si>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</si>
  <si>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</si>
  <si>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</si>
  <si>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</si>
  <si>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</si>
  <si>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</si>
  <si>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</si>
  <si>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</si>
  <si>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</si>
  <si>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</si>
  <si>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</si>
  <si>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</si>
  <si>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</si>
  <si>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</si>
  <si>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</si>
  <si>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</si>
  <si>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</si>
  <si>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</si>
  <si>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</si>
  <si>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</si>
  <si>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</si>
  <si>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</si>
  <si>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</si>
  <si>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</si>
  <si>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</si>
  <si>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</si>
  <si>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</si>
  <si>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</si>
  <si>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</si>
  <si>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</si>
  <si>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</si>
  <si>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</si>
  <si>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</si>
  <si>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</si>
  <si>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</si>
  <si>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</si>
  <si>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</si>
  <si>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</si>
  <si>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</si>
  <si>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</si>
  <si>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</si>
  <si>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</si>
  <si>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</si>
  <si>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</si>
  <si>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</si>
  <si>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</si>
  <si>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</si>
  <si>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</si>
  <si>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</si>
  <si>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</si>
  <si>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</si>
  <si>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</si>
  <si>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</si>
  <si>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</si>
  <si>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</si>
  <si>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</si>
  <si>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</si>
  <si>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</si>
  <si>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</si>
  <si>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</si>
  <si>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</si>
  <si>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</si>
  <si>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</si>
  <si>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</si>
  <si>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</si>
  <si>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</si>
  <si>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</si>
  <si>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</si>
  <si>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</si>
  <si>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</si>
  <si>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</si>
  <si>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</si>
  <si>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</si>
  <si>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</si>
  <si>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</si>
  <si>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</si>
  <si>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</si>
  <si>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</si>
  <si>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</si>
  <si>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</si>
  <si>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</si>
  <si>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</si>
  <si>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</si>
  <si>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</si>
  <si>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</si>
  <si>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</si>
  <si>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</si>
  <si>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</si>
  <si>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</si>
  <si>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</si>
  <si>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</si>
  <si>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</si>
  <si>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</si>
  <si>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</si>
  <si>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</si>
  <si>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</si>
  <si>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</si>
  <si>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</si>
  <si>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</si>
  <si>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</si>
  <si>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</si>
  <si>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</si>
  <si>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</si>
  <si>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</si>
  <si>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</si>
  <si>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</si>
  <si>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</si>
  <si>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</si>
  <si>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</si>
  <si>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</si>
  <si>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</si>
  <si>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</si>
  <si>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</si>
  <si>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</si>
  <si>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</si>
  <si>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</si>
  <si>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</si>
  <si>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</si>
  <si>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</si>
  <si>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</si>
  <si>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</si>
  <si>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</si>
  <si>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</si>
  <si>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</si>
  <si>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</si>
  <si>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</si>
  <si>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</si>
  <si>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</si>
  <si>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</si>
  <si>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</si>
  <si>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</si>
  <si>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</si>
  <si>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</si>
  <si>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</si>
  <si>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</si>
  <si>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</si>
  <si>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</si>
  <si>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</si>
  <si>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</si>
  <si>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</si>
  <si>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</si>
  <si>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</si>
  <si>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</si>
  <si>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</si>
  <si>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</si>
  <si>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</si>
  <si>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</si>
  <si>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</si>
  <si>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</si>
  <si>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</si>
  <si>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</si>
  <si>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</si>
  <si>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</si>
  <si>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</si>
  <si>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</si>
  <si>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</si>
  <si>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</si>
  <si>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</si>
  <si>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</si>
  <si>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</si>
  <si>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</si>
  <si>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</si>
  <si>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</si>
  <si>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</si>
  <si>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</si>
  <si>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</si>
  <si>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</si>
  <si>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</si>
  <si>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</si>
  <si>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</si>
  <si>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</si>
  <si>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</si>
  <si>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</si>
  <si>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</si>
  <si>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</si>
  <si>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</si>
  <si>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</si>
  <si>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</si>
  <si>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</si>
  <si>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</si>
  <si>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</si>
  <si>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</si>
  <si>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</si>
  <si>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</si>
  <si>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</si>
  <si>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</si>
  <si>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</si>
  <si>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</si>
  <si>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</si>
  <si>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</si>
  <si>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</si>
  <si>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</si>
  <si>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</si>
  <si>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</si>
  <si>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</si>
  <si>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</si>
  <si>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</si>
  <si>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</si>
  <si>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</si>
  <si>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</si>
  <si>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</si>
  <si>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</si>
  <si>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</si>
  <si>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</si>
  <si>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</si>
  <si>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</si>
  <si>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</si>
  <si>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</si>
  <si>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</si>
  <si>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</si>
  <si>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</si>
  <si>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</si>
  <si>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</si>
  <si>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</si>
  <si>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</si>
  <si>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</si>
  <si>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</si>
  <si>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</si>
  <si>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</si>
  <si>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</si>
  <si>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</si>
  <si>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</si>
  <si>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</si>
  <si>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</si>
  <si>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</si>
  <si>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</si>
  <si>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</si>
  <si>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</si>
  <si>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</si>
  <si>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</si>
  <si>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</si>
  <si>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</si>
  <si>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</si>
  <si>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</si>
  <si>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</si>
  <si>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</si>
  <si>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</si>
  <si>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</si>
  <si>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</si>
  <si>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</si>
  <si>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</si>
  <si>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</si>
  <si>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</si>
  <si>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</si>
  <si>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</si>
  <si>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</si>
  <si>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</si>
  <si>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</si>
  <si>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</si>
  <si>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</si>
  <si>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</si>
  <si>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</si>
  <si>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</si>
  <si>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</si>
  <si>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</si>
  <si>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</si>
  <si>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</si>
  <si>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</si>
  <si>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</si>
  <si>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</si>
  <si>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</si>
  <si>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</si>
  <si>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</si>
  <si>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</si>
  <si>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</si>
  <si>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</si>
  <si>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</si>
  <si>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</si>
  <si>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</si>
  <si>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</si>
  <si>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</si>
  <si>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</si>
  <si>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</si>
  <si>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</si>
  <si>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</si>
  <si>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</si>
  <si>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</si>
  <si>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</si>
  <si>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</si>
  <si>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</si>
  <si>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</si>
  <si>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</si>
  <si>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</si>
  <si>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</si>
  <si>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</si>
  <si>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</si>
  <si>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</si>
  <si>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</si>
  <si>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</si>
  <si>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</si>
  <si>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</si>
  <si>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</si>
  <si>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</si>
  <si>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</si>
  <si>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</si>
  <si>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</si>
  <si>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</si>
  <si>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</si>
  <si>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</si>
  <si>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</si>
  <si>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</si>
  <si>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</si>
  <si>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</si>
  <si>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</si>
  <si>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</si>
  <si>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</si>
  <si>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</si>
  <si>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</si>
  <si>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</si>
  <si>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</si>
  <si>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</si>
  <si>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</si>
  <si>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</si>
  <si>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</si>
  <si>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</si>
  <si>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</si>
  <si>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</si>
  <si>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</si>
  <si>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</si>
  <si>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</si>
  <si>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</si>
  <si>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</si>
  <si>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</si>
  <si>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</si>
  <si>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</si>
  <si>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</si>
  <si>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</si>
  <si>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</si>
  <si>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</si>
  <si>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</si>
  <si>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</si>
  <si>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</si>
  <si>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</si>
  <si>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</si>
  <si>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</si>
  <si>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</si>
  <si>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</si>
  <si>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</si>
  <si>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</si>
  <si>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</si>
  <si>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</si>
  <si>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</si>
  <si>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</si>
  <si>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</si>
  <si>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</si>
  <si>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</si>
  <si>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</si>
  <si>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</si>
  <si>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</si>
  <si>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</si>
  <si>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</si>
  <si>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</si>
  <si>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</si>
  <si>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</si>
  <si>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</si>
  <si>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</si>
  <si>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</si>
  <si>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</si>
  <si>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</si>
  <si>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</si>
  <si>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</si>
  <si>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</si>
  <si>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</si>
  <si>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</si>
  <si>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</si>
  <si>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</si>
  <si>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</si>
  <si>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</si>
  <si>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</si>
  <si>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</si>
  <si>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</si>
  <si>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</si>
  <si>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</si>
  <si>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</si>
  <si>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</si>
  <si>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</si>
  <si>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</si>
  <si>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</si>
  <si>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</si>
  <si>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</si>
  <si>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</si>
  <si>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</si>
  <si>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</si>
  <si>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</si>
  <si>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</si>
  <si>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</si>
  <si>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</si>
  <si>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</si>
  <si>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</si>
  <si>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</si>
  <si>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</si>
  <si>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</si>
  <si>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</si>
  <si>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</si>
  <si>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</si>
  <si>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</si>
  <si>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</si>
  <si>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</si>
  <si>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</si>
  <si>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</si>
  <si>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</si>
  <si>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</si>
  <si>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</si>
  <si>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</si>
  <si>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</si>
  <si>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</si>
  <si>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</si>
  <si>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</si>
  <si>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</si>
  <si>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</si>
  <si>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</si>
  <si>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</si>
  <si>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</si>
  <si>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</si>
  <si>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</si>
  <si>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</si>
  <si>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</si>
  <si>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</si>
  <si>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</si>
  <si>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</si>
  <si>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</si>
  <si>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</si>
  <si>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</si>
  <si>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</si>
  <si>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</si>
  <si>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</si>
  <si>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</si>
  <si>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</si>
  <si>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</si>
  <si>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</si>
  <si>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</si>
  <si>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</si>
  <si>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</si>
  <si>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</si>
  <si>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</si>
  <si>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</si>
  <si>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</si>
  <si>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</si>
  <si>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</si>
  <si>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</si>
  <si>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</si>
  <si>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</si>
  <si>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</si>
  <si>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</si>
  <si>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</si>
  <si>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</si>
  <si>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</si>
  <si>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</si>
  <si>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</si>
  <si>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</si>
  <si>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</si>
  <si>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</si>
  <si>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</si>
  <si>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</si>
  <si>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</si>
  <si>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</si>
  <si>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</si>
  <si>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</si>
  <si>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</si>
  <si>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</si>
  <si>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</si>
  <si>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</si>
  <si>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</si>
  <si>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</si>
  <si>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</si>
  <si>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</si>
  <si>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</si>
  <si>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</si>
  <si>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</si>
  <si>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</si>
  <si>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</si>
  <si>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</si>
  <si>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</si>
  <si>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</si>
  <si>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</si>
  <si>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</si>
  <si>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</si>
  <si>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</si>
  <si>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</si>
  <si>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</si>
  <si>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</si>
  <si>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</si>
  <si>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</si>
  <si>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</si>
  <si>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</si>
  <si>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</si>
  <si>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</si>
  <si>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</si>
  <si>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</si>
  <si>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</si>
  <si>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</si>
  <si>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</si>
  <si>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</si>
  <si>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</si>
  <si>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</si>
  <si>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</si>
  <si>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</si>
  <si>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</si>
  <si>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</si>
  <si>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</si>
  <si>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</si>
  <si>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</si>
  <si>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</si>
  <si>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</si>
  <si>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</si>
  <si>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</si>
  <si>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</si>
  <si>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</si>
  <si>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</si>
  <si>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</si>
  <si>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</si>
  <si>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</si>
  <si>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</si>
  <si>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</si>
  <si>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</si>
  <si>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</si>
  <si>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</si>
  <si>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</si>
  <si>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</si>
  <si>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</si>
  <si>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</si>
  <si>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</si>
  <si>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</si>
  <si>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</si>
  <si>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</si>
  <si>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</si>
  <si>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</si>
  <si>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</si>
  <si>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</si>
  <si>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</si>
  <si>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</si>
  <si>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</si>
  <si>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</si>
  <si>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</si>
  <si>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</si>
  <si>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</si>
  <si>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</si>
  <si>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</si>
  <si>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</si>
  <si>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</si>
  <si>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</si>
  <si>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</si>
  <si>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</si>
  <si>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</si>
  <si>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</si>
  <si>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</si>
  <si>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</si>
  <si>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</si>
  <si>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</si>
  <si>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</si>
  <si>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</si>
  <si>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</si>
  <si>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</si>
  <si>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</si>
  <si>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</si>
  <si>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</si>
  <si>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</si>
  <si>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</si>
  <si>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</si>
  <si>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</si>
  <si>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</si>
  <si>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</si>
  <si>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</si>
  <si>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</si>
  <si>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</si>
  <si>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</si>
  <si>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</si>
  <si>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</si>
  <si>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</si>
  <si>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</si>
  <si>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</si>
  <si>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</si>
  <si>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</si>
  <si>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</si>
  <si>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</si>
  <si>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</si>
  <si>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</si>
  <si>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</si>
  <si>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</si>
  <si>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</si>
  <si>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</si>
  <si>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</si>
  <si>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</si>
  <si>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</si>
  <si>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</si>
  <si>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</si>
  <si>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</si>
  <si>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</si>
  <si>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</si>
  <si>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</si>
  <si>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</si>
  <si>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</si>
  <si>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</si>
  <si>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</si>
  <si>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</si>
  <si>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</si>
  <si>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</si>
  <si>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</si>
  <si>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</si>
  <si>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</si>
  <si>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</si>
  <si>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</si>
  <si>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</si>
  <si>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</si>
  <si>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</si>
  <si>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</si>
  <si>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</si>
  <si>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</si>
  <si>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</si>
  <si>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</si>
  <si>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</si>
  <si>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</si>
  <si>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</si>
  <si>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</si>
  <si>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</si>
  <si>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</si>
  <si>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</si>
  <si>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</si>
  <si>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</si>
  <si>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</si>
  <si>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</si>
  <si>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</si>
  <si>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</si>
  <si>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</si>
  <si>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</si>
  <si>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</si>
  <si>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</si>
  <si>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</si>
  <si>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</si>
  <si>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</si>
  <si>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</si>
  <si>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</si>
  <si>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</si>
  <si>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</si>
  <si>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</si>
  <si>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</si>
  <si>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</si>
  <si>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</si>
  <si>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</si>
  <si>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</si>
  <si>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</si>
  <si>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</si>
  <si>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</si>
  <si>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</si>
  <si>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</si>
  <si>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</si>
  <si>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</si>
  <si>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</si>
  <si>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</si>
  <si>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</si>
  <si>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</si>
  <si>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</si>
  <si>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</si>
  <si>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</si>
  <si>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</si>
  <si>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</si>
  <si>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</si>
  <si>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</si>
  <si>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</si>
  <si>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</si>
  <si>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</si>
  <si>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</si>
  <si>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</si>
  <si>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</si>
  <si>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</si>
  <si>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</si>
  <si>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</si>
  <si>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</si>
  <si>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</si>
  <si>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</si>
  <si>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</si>
  <si>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</si>
  <si>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</si>
  <si>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</si>
  <si>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</si>
  <si>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</si>
  <si>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</si>
  <si>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</si>
  <si>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</si>
  <si>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</si>
  <si>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</si>
  <si>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</si>
  <si>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</si>
  <si>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</si>
  <si>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</si>
  <si>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</si>
  <si>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</si>
  <si>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</si>
  <si>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</si>
  <si>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</si>
  <si>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</si>
  <si>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</si>
  <si>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</si>
  <si>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</si>
  <si>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</si>
  <si>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</si>
  <si>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</si>
  <si>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</si>
  <si>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</si>
  <si>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</si>
  <si>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</si>
  <si>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</si>
  <si>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</si>
  <si>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</si>
  <si>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</si>
  <si>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</si>
  <si>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</si>
  <si>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</si>
  <si>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</si>
  <si>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</si>
  <si>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</si>
  <si>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</si>
  <si>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</si>
  <si>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</si>
  <si>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</si>
  <si>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</si>
  <si>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</si>
  <si>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</si>
  <si>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</si>
  <si>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</si>
  <si>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</si>
  <si>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</si>
  <si>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</si>
  <si>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</si>
  <si>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</si>
  <si>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</si>
  <si>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</si>
  <si>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</si>
  <si>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</si>
  <si>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</si>
  <si>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</si>
  <si>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</si>
  <si>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</si>
  <si>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</si>
  <si>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</si>
  <si>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</si>
  <si>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</si>
  <si>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</si>
  <si>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</si>
  <si>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</si>
  <si>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</si>
  <si>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</si>
  <si>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</si>
  <si>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</si>
  <si>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</si>
  <si>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</si>
  <si>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</si>
  <si>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</si>
  <si>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</si>
  <si>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</si>
  <si>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</si>
  <si>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</si>
  <si>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</si>
  <si>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</si>
  <si>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</si>
  <si>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</si>
  <si>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</si>
  <si>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</si>
  <si>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</si>
  <si>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</si>
  <si>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</si>
  <si>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</si>
  <si>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</si>
  <si>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</si>
  <si>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</si>
  <si>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</si>
  <si>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</si>
  <si>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</si>
  <si>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</si>
  <si>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</si>
  <si>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</si>
  <si>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</si>
  <si>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</si>
  <si>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</si>
  <si>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</si>
  <si>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</si>
  <si>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</si>
  <si>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</si>
  <si>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</si>
  <si>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</si>
  <si>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</si>
  <si>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</si>
  <si>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</si>
  <si>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</si>
  <si>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</si>
  <si>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</si>
  <si>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</si>
  <si>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</si>
  <si>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</si>
  <si>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</si>
  <si>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</si>
  <si>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</si>
  <si>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</si>
  <si>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</si>
  <si>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</si>
  <si>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</si>
  <si>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</si>
  <si>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</si>
  <si>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</si>
  <si>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</si>
  <si>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</si>
  <si>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</si>
  <si>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</si>
  <si>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</si>
  <si>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</si>
  <si>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</si>
  <si>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</si>
  <si>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</si>
  <si>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</si>
  <si>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</si>
  <si>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</si>
  <si>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</si>
  <si>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</si>
  <si>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</si>
  <si>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</si>
  <si>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</si>
  <si>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</si>
  <si>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</si>
  <si>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</si>
  <si>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</si>
  <si>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</si>
  <si>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</si>
  <si>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</si>
  <si>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</si>
  <si>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</si>
  <si>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</si>
  <si>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</si>
  <si>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</si>
  <si>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</si>
  <si>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</si>
  <si>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</si>
  <si>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</si>
  <si>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</si>
  <si>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</si>
  <si>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</si>
  <si>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</si>
  <si>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</si>
  <si>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</si>
  <si>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</si>
  <si>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</si>
  <si>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</si>
  <si>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</si>
  <si>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</si>
  <si>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</si>
  <si>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</si>
  <si>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</si>
  <si>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</si>
  <si>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</si>
  <si>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</si>
  <si>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</si>
  <si>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</si>
  <si>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</si>
  <si>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</si>
  <si>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</si>
  <si>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</si>
  <si>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</si>
  <si>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</si>
  <si>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</si>
  <si>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</si>
  <si>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</si>
  <si>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</si>
  <si>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</si>
  <si>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</si>
  <si>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</si>
  <si>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</si>
  <si>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</si>
  <si>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</si>
  <si>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</si>
  <si>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</si>
  <si>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</si>
  <si>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</si>
  <si>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</si>
  <si>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</si>
  <si>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</si>
  <si>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</si>
  <si>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</si>
  <si>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</si>
  <si>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</si>
  <si>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</si>
  <si>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</si>
  <si>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</si>
  <si>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</si>
  <si>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</si>
  <si>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</si>
  <si>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</si>
  <si>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</si>
  <si>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</si>
  <si>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</si>
  <si>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</si>
  <si>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</si>
  <si>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</si>
  <si>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</si>
  <si>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</si>
  <si>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</si>
  <si>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</si>
  <si>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</si>
  <si>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</si>
  <si>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</si>
  <si>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</si>
  <si>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</si>
  <si>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</si>
  <si>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</si>
  <si>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</si>
  <si>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</si>
  <si>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</si>
  <si>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</si>
  <si>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</si>
  <si>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</si>
  <si>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</si>
  <si>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</si>
  <si>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</si>
  <si>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</si>
  <si>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</si>
  <si>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</si>
  <si>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</si>
  <si>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</si>
  <si>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</si>
  <si>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</si>
  <si>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</si>
  <si>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</si>
  <si>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</si>
  <si>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</si>
  <si>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</si>
  <si>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</si>
  <si>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</si>
  <si>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</si>
  <si>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</si>
  <si>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</si>
  <si>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</si>
  <si>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</si>
  <si>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</si>
  <si>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</si>
  <si>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</si>
  <si>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</si>
  <si>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</si>
  <si>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</si>
  <si>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</si>
  <si>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</si>
  <si>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</si>
  <si>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</si>
  <si>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</si>
  <si>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</si>
  <si>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</si>
  <si>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</si>
  <si>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</si>
  <si>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</si>
  <si>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</si>
  <si>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</si>
  <si>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</si>
  <si>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</si>
  <si>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</si>
  <si>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</si>
  <si>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</si>
  <si>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</si>
  <si>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</si>
  <si>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</si>
  <si>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</si>
  <si>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</si>
  <si>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</si>
  <si>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</si>
  <si>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</si>
  <si>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</si>
  <si>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</si>
  <si>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</si>
  <si>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</si>
  <si>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</si>
  <si>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</si>
  <si>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</si>
  <si>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</si>
  <si>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</si>
  <si>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</si>
  <si>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</si>
  <si>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</si>
  <si>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</si>
  <si>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</si>
  <si>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</si>
  <si>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</si>
  <si>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</si>
  <si>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</si>
  <si>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</si>
  <si>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</si>
  <si>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</si>
  <si>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</si>
  <si>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</si>
  <si>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</si>
  <si>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</si>
  <si>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</si>
  <si>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</si>
  <si>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</si>
  <si>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</si>
  <si>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</si>
  <si>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</si>
  <si>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</si>
  <si>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</si>
  <si>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</si>
  <si>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</si>
  <si>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</si>
  <si>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</si>
  <si>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</si>
  <si>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</si>
  <si>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</si>
  <si>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</si>
  <si>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</si>
  <si>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</si>
  <si>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</si>
  <si>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</si>
  <si>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</si>
  <si>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</si>
  <si>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</si>
  <si>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</si>
  <si>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</si>
  <si>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</si>
  <si>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</si>
  <si>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</si>
  <si>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</si>
  <si>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</si>
  <si>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</si>
  <si>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</si>
  <si>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</si>
  <si>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</si>
  <si>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</si>
  <si>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</si>
  <si>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</si>
  <si>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</si>
  <si>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</si>
  <si>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</si>
  <si>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</si>
  <si>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</si>
  <si>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</si>
  <si>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</si>
  <si>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</si>
  <si>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</si>
  <si>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</si>
  <si>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</si>
  <si>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</si>
  <si>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</si>
  <si>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</si>
  <si>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</si>
  <si>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</si>
  <si>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</si>
  <si>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</si>
  <si>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</si>
  <si>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</si>
  <si>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</si>
  <si>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</si>
  <si>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</si>
  <si>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</si>
  <si>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</si>
  <si>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</si>
  <si>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</si>
  <si>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</si>
  <si>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</si>
  <si>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</si>
  <si>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</si>
  <si>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</si>
  <si>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</si>
  <si>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</si>
  <si>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</si>
  <si>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</si>
  <si>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</si>
  <si>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</si>
  <si>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</si>
  <si>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</si>
  <si>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</si>
  <si>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</si>
  <si>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</si>
  <si>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</si>
  <si>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</si>
  <si>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</si>
  <si>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</si>
  <si>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</si>
  <si>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</si>
  <si>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</si>
  <si>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</si>
  <si>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</si>
  <si>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</si>
  <si>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</si>
  <si>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</si>
  <si>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</si>
  <si>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</si>
  <si>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</si>
  <si>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</si>
  <si>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</si>
  <si>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</si>
  <si>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</si>
  <si>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</si>
  <si>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</si>
  <si>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</si>
  <si>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</si>
  <si>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</si>
  <si>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</si>
  <si>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</si>
  <si>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</si>
  <si>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</si>
  <si>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</si>
  <si>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</si>
  <si>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</si>
  <si>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</si>
  <si>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</si>
  <si>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</si>
  <si>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</si>
  <si>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</si>
  <si>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</si>
  <si>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</si>
  <si>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</si>
  <si>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</si>
  <si>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</si>
  <si>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</si>
  <si>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</si>
  <si>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</si>
  <si>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</si>
  <si>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</si>
  <si>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</si>
  <si>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</si>
  <si>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</si>
  <si>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</si>
  <si>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</si>
  <si>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</si>
  <si>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</si>
  <si>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</si>
  <si>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</si>
  <si>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</si>
  <si>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</si>
  <si>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</si>
  <si>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</si>
  <si>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</si>
  <si>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</si>
  <si>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</si>
  <si>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</si>
  <si>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</si>
  <si>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</si>
  <si>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</si>
  <si>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</si>
  <si>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</si>
  <si>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</si>
  <si>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</si>
  <si>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</si>
  <si>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</si>
  <si>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</si>
  <si>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</si>
  <si>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</si>
  <si>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</si>
  <si>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</si>
  <si>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</si>
  <si>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</si>
  <si>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</si>
  <si>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</si>
  <si>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</si>
  <si>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</si>
  <si>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</si>
  <si>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</si>
  <si>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</si>
  <si>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</si>
  <si>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</si>
  <si>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</si>
  <si>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</si>
  <si>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</si>
  <si>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</si>
  <si>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</si>
  <si>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</si>
  <si>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</si>
  <si>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</si>
  <si>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</si>
  <si>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</si>
  <si>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</si>
  <si>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</si>
  <si>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</si>
  <si>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</si>
  <si>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</si>
  <si>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</si>
  <si>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</si>
  <si>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</si>
  <si>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</si>
  <si>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</si>
  <si>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</si>
  <si>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</si>
  <si>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</si>
  <si>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</si>
  <si>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</si>
  <si>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</si>
  <si>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</si>
  <si>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</si>
  <si>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</si>
  <si>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</si>
  <si>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</si>
  <si>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</si>
  <si>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</si>
  <si>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</si>
  <si>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</si>
  <si>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</si>
  <si>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</si>
  <si>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</si>
  <si>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</si>
  <si>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</si>
  <si>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</si>
  <si>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</si>
  <si>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</si>
  <si>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</si>
  <si>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</si>
  <si>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</si>
  <si>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</si>
  <si>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</si>
  <si>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</si>
  <si>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</si>
  <si>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</si>
  <si>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</si>
  <si>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</si>
  <si>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</si>
  <si>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</si>
  <si>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</si>
  <si>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</si>
  <si>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</si>
  <si>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</si>
  <si>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</si>
  <si>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</si>
  <si>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</si>
  <si>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</si>
  <si>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</si>
  <si>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</si>
  <si>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</si>
  <si>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</si>
  <si>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</si>
  <si>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</si>
  <si>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</si>
  <si>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</si>
  <si>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</si>
  <si>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</si>
  <si>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</si>
  <si>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</si>
  <si>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</si>
  <si>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</si>
  <si>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</si>
  <si>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</si>
  <si>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</si>
  <si>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</si>
  <si>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</si>
  <si>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</si>
  <si>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</si>
  <si>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</si>
  <si>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</si>
  <si>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</si>
  <si>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</si>
  <si>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</si>
  <si>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</si>
  <si>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</si>
  <si>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</si>
  <si>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</si>
  <si>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</si>
  <si>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</si>
  <si>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</si>
  <si>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</si>
  <si>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</si>
  <si>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</si>
  <si>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</si>
  <si>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</si>
  <si>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</si>
  <si>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</si>
  <si>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</si>
  <si>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</si>
  <si>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</si>
  <si>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</si>
  <si>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</si>
  <si>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</si>
  <si>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</si>
  <si>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</si>
  <si>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</si>
  <si>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</si>
  <si>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</si>
  <si>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</si>
  <si>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</si>
  <si>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</si>
  <si>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</si>
  <si>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</si>
  <si>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</si>
  <si>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</si>
  <si>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</si>
  <si>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</si>
  <si>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</si>
  <si>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</si>
  <si>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</si>
  <si>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</si>
  <si>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</si>
  <si>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</si>
  <si>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</si>
  <si>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</si>
  <si>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</si>
  <si>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</si>
  <si>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</si>
  <si>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</si>
  <si>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</si>
  <si>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</si>
  <si>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</si>
  <si>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</si>
  <si>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</si>
  <si>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</si>
  <si>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</si>
  <si>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</si>
  <si>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</si>
  <si>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</si>
  <si>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</si>
  <si>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</si>
  <si>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</si>
  <si>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</si>
  <si>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</si>
  <si>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</si>
  <si>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</si>
  <si>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</si>
  <si>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</si>
  <si>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</si>
  <si>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</si>
  <si>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</si>
  <si>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</si>
  <si>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</si>
  <si>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</si>
  <si>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</si>
  <si>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</si>
  <si>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</si>
  <si>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</si>
  <si>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</si>
  <si>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</si>
  <si>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</si>
  <si>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</si>
  <si>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</si>
  <si>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</si>
  <si>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</si>
  <si>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</si>
  <si>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</si>
  <si>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</si>
  <si>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</si>
  <si>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</si>
  <si>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</si>
  <si>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</si>
  <si>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</si>
  <si>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</si>
  <si>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</si>
  <si>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</si>
  <si>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</si>
  <si>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</si>
  <si>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</si>
  <si>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</si>
  <si>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</si>
  <si>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</si>
  <si>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</si>
  <si>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</si>
  <si>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</si>
  <si>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</si>
  <si>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</si>
  <si>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</si>
  <si>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</si>
  <si>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</si>
  <si>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</si>
  <si>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</si>
  <si>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</si>
  <si>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</si>
  <si>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</si>
  <si>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</si>
  <si>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</si>
  <si>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</si>
  <si>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</si>
  <si>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</si>
  <si>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</si>
  <si>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</si>
  <si>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</si>
  <si>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</si>
  <si>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</si>
  <si>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</si>
  <si>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</si>
  <si>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</si>
  <si>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</si>
  <si>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</si>
  <si>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</si>
  <si>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</si>
  <si>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</si>
  <si>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</si>
  <si>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</si>
  <si>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</si>
  <si>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</si>
  <si>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</si>
  <si>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</si>
  <si>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</si>
  <si>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</si>
  <si>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</si>
  <si>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</si>
  <si>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</si>
  <si>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</si>
  <si>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</si>
  <si>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</si>
  <si>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</si>
  <si>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</si>
  <si>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</si>
  <si>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</si>
  <si>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</si>
  <si>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</si>
  <si>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</si>
  <si>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</si>
  <si>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</si>
  <si>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</si>
  <si>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</si>
  <si>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</si>
  <si>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</si>
  <si>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</si>
  <si>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</si>
  <si>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</si>
  <si>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</si>
  <si>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</si>
  <si>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</si>
  <si>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</si>
  <si>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</si>
  <si>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</si>
  <si>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</si>
  <si>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</si>
  <si>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</si>
  <si>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</si>
  <si>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</si>
  <si>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</si>
  <si>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</si>
  <si>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</si>
  <si>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</si>
  <si>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</si>
  <si>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</si>
  <si>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</si>
  <si>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</si>
  <si>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</si>
  <si>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</si>
  <si>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</si>
  <si>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</si>
  <si>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</si>
  <si>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</si>
  <si>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</si>
  <si>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</si>
  <si>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</si>
  <si>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</si>
  <si>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</si>
  <si>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</si>
  <si>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</si>
  <si>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</si>
  <si>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</si>
  <si>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</si>
  <si>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</si>
  <si>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</si>
  <si>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</si>
  <si>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</si>
  <si>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</si>
  <si>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</si>
  <si>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</si>
  <si>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</si>
  <si>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</si>
  <si>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</si>
  <si>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</si>
  <si>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</si>
  <si>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</si>
  <si>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</si>
  <si>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</si>
  <si>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</si>
  <si>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</si>
  <si>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</si>
  <si>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</si>
  <si>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</si>
  <si>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</si>
  <si>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</si>
  <si>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</si>
  <si>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</si>
  <si>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</si>
  <si>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</si>
  <si>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</si>
  <si>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</si>
  <si>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</si>
  <si>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</si>
  <si>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</si>
  <si>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</si>
  <si>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</si>
  <si>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</si>
  <si>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</si>
  <si>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</si>
  <si>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</si>
  <si>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</si>
  <si>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</si>
  <si>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</si>
  <si>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</si>
  <si>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</si>
  <si>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</si>
  <si>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</si>
  <si>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</si>
  <si>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</si>
  <si>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</si>
  <si>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</si>
  <si>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</si>
  <si>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</si>
  <si>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</si>
  <si>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</si>
  <si>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</si>
  <si>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</si>
  <si>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</si>
  <si>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</si>
  <si>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</si>
  <si>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</si>
  <si>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</si>
  <si>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</si>
  <si>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</si>
  <si>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</si>
  <si>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</si>
  <si>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</si>
  <si>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</si>
  <si>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</si>
  <si>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</si>
  <si>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</si>
  <si>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</si>
  <si>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</si>
  <si>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</si>
  <si>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</si>
  <si>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</si>
  <si>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</si>
  <si>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</si>
  <si>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</si>
  <si>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</si>
  <si>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</si>
  <si>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</si>
  <si>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</si>
  <si>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</si>
  <si>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</si>
  <si>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</si>
  <si>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</si>
  <si>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</si>
  <si>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</si>
  <si>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</si>
  <si>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</si>
  <si>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</si>
  <si>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</si>
  <si>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</si>
  <si>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</si>
  <si>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</si>
  <si>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</si>
  <si>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</si>
  <si>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</si>
  <si>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</si>
  <si>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</si>
  <si>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</si>
  <si>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</si>
  <si>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</si>
  <si>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</si>
  <si>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</si>
  <si>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</si>
  <si>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</si>
  <si>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</si>
  <si>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</si>
  <si>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</si>
  <si>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</si>
  <si>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</si>
  <si>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</si>
  <si>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</si>
  <si>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</si>
  <si>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</si>
  <si>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</si>
  <si>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</si>
  <si>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</si>
  <si>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</si>
  <si>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</si>
  <si>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</si>
  <si>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</si>
  <si>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</si>
  <si>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</si>
  <si>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</si>
  <si>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</si>
  <si>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</si>
  <si>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</si>
  <si>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</si>
  <si>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</si>
  <si>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</si>
  <si>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</si>
  <si>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</si>
  <si>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</si>
  <si>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</si>
  <si>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</si>
  <si>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</si>
  <si>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</si>
  <si>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</si>
  <si>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</si>
  <si>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</si>
  <si>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</si>
  <si>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</si>
  <si>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</si>
  <si>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</si>
  <si>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</si>
  <si>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</si>
  <si>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</si>
  <si>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</si>
  <si>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</si>
  <si>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</si>
  <si>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</si>
  <si>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</si>
  <si>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</si>
  <si>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</si>
  <si>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</si>
  <si>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</si>
  <si>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</si>
  <si>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</si>
  <si>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</si>
  <si>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</si>
  <si>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</si>
  <si>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</si>
  <si>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</si>
  <si>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</si>
  <si>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</si>
  <si>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</si>
  <si>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</si>
  <si>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</si>
  <si>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</si>
  <si>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</si>
  <si>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</si>
  <si>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</si>
  <si>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</si>
  <si>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</si>
  <si>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</si>
  <si>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</si>
  <si>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</si>
  <si>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</si>
  <si>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</si>
  <si>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</si>
  <si>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</si>
  <si>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</si>
  <si>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</si>
  <si>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</si>
  <si>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</si>
  <si>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</si>
  <si>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</si>
  <si>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</si>
  <si>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</si>
  <si>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</si>
  <si>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</si>
  <si>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</si>
  <si>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</si>
  <si>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</si>
  <si>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</si>
  <si>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</si>
  <si>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</si>
  <si>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</si>
  <si>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</si>
  <si>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</si>
  <si>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</si>
  <si>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</si>
  <si>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</si>
  <si>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</si>
  <si>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</si>
  <si>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</si>
  <si>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</si>
  <si>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</si>
  <si>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</si>
  <si>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</si>
  <si>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</si>
  <si>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</si>
  <si>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</si>
  <si>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</si>
  <si>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</si>
  <si>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</si>
  <si>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</si>
  <si>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</si>
  <si>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</si>
  <si>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</si>
  <si>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</si>
  <si>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</si>
  <si>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</si>
  <si>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</si>
  <si>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</si>
  <si>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</si>
  <si>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</si>
  <si>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</si>
  <si>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</si>
  <si>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</si>
  <si>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</si>
  <si>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</si>
  <si>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</si>
  <si>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</si>
  <si>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</si>
  <si>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</si>
  <si>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</si>
  <si>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</si>
  <si>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</si>
  <si>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</si>
  <si>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</si>
  <si>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</si>
  <si>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</si>
  <si>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</si>
  <si>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</si>
  <si>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</si>
  <si>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</si>
  <si>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</si>
  <si>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</si>
  <si>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</si>
  <si>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</si>
  <si>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</si>
  <si>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</si>
  <si>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</si>
  <si>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</si>
  <si>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</si>
  <si>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</si>
  <si>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</si>
  <si>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</si>
  <si>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</si>
  <si>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</si>
  <si>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</si>
  <si>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</si>
  <si>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</si>
  <si>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</si>
  <si>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</si>
  <si>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</si>
  <si>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</si>
  <si>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</si>
  <si>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</si>
  <si>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</si>
  <si>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</si>
  <si>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</si>
  <si>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</si>
  <si>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</si>
  <si>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</si>
  <si>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</si>
  <si>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</si>
  <si>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</si>
  <si>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</si>
  <si>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</si>
  <si>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</si>
  <si>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</si>
  <si>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</si>
  <si>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</si>
  <si>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</si>
  <si>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</si>
  <si>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</si>
  <si>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</si>
  <si>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</si>
  <si>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</si>
  <si>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</si>
  <si>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</si>
  <si>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</si>
  <si>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</si>
  <si>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</si>
  <si>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</si>
  <si>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</si>
  <si>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</si>
  <si>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</si>
  <si>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</si>
  <si>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</si>
  <si>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</si>
  <si>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</si>
  <si>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</si>
  <si>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</si>
  <si>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</si>
  <si>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</si>
  <si>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</si>
  <si>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</si>
  <si>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</si>
  <si>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</si>
  <si>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</si>
  <si>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</si>
  <si>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</si>
  <si>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</si>
  <si>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</si>
  <si>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</si>
  <si>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</si>
  <si>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</si>
  <si>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</si>
  <si>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</si>
  <si>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</si>
  <si>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</si>
  <si>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</si>
  <si>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</si>
  <si>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</si>
  <si>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</si>
  <si>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</si>
  <si>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</si>
  <si>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</si>
  <si>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</si>
  <si>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</si>
  <si>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</si>
  <si>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</si>
  <si>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</si>
  <si>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</si>
  <si>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</si>
  <si>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</si>
  <si>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</si>
  <si>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</si>
  <si>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</si>
  <si>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</si>
  <si>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</si>
  <si>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</si>
  <si>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</si>
  <si>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</si>
  <si>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</si>
  <si>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</si>
  <si>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</si>
  <si>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</si>
  <si>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</si>
  <si>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</si>
  <si>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</si>
  <si>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</si>
  <si>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</si>
  <si>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</si>
  <si>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</si>
  <si>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</si>
  <si>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</si>
  <si>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</si>
  <si>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</si>
  <si>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</si>
  <si>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</si>
  <si>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</si>
  <si>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</si>
  <si>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</si>
  <si>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</si>
  <si>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</si>
  <si>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</si>
  <si>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</si>
  <si>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</si>
  <si>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</si>
  <si>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</si>
  <si>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</si>
  <si>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</si>
  <si>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</si>
  <si>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</si>
  <si>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</si>
  <si>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</si>
  <si>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</si>
  <si>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</si>
  <si>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</si>
  <si>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</si>
  <si>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</si>
  <si>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</si>
  <si>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</si>
  <si>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</si>
  <si>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</si>
  <si>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</si>
  <si>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</si>
  <si>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</si>
  <si>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</si>
  <si>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</si>
  <si>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</si>
  <si>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</si>
  <si>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</si>
  <si>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</si>
  <si>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</si>
  <si>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</si>
  <si>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</si>
  <si>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</si>
  <si>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</si>
  <si>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</si>
  <si>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</si>
  <si>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</si>
  <si>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</si>
  <si>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</si>
  <si>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</si>
  <si>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</si>
  <si>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</si>
  <si>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</si>
  <si>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</si>
  <si>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</si>
  <si>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</si>
  <si>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</si>
  <si>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</si>
  <si>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</si>
  <si>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</si>
  <si>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</si>
  <si>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</si>
  <si>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</si>
  <si>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</si>
  <si>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</si>
  <si>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</si>
  <si>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</si>
  <si>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</si>
  <si>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</si>
  <si>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</si>
  <si>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</si>
  <si>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</si>
  <si>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</si>
  <si>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</si>
  <si>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</si>
  <si>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</si>
  <si>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</si>
  <si>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</si>
  <si>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</si>
  <si>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</si>
  <si>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</si>
  <si>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</si>
  <si>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</si>
  <si>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</si>
  <si>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</si>
  <si>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</si>
  <si>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</si>
  <si>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</si>
  <si>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</si>
  <si>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</si>
  <si>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</si>
  <si>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</si>
  <si>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</si>
  <si>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</si>
  <si>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</si>
  <si>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</si>
  <si>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</si>
  <si>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</si>
  <si>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</si>
  <si>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</si>
  <si>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</si>
  <si>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</si>
  <si>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</si>
  <si>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</si>
  <si>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</si>
  <si>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</si>
  <si>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</si>
  <si>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</si>
  <si>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</si>
  <si>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</si>
  <si>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</si>
  <si>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</si>
  <si>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</si>
  <si>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</si>
  <si>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</si>
  <si>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</si>
  <si>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</si>
  <si>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</si>
  <si>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</si>
  <si>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</si>
  <si>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</si>
  <si>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</si>
  <si>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</si>
  <si>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</si>
  <si>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</si>
  <si>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</si>
  <si>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</si>
  <si>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</si>
  <si>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</si>
  <si>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</si>
  <si>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</si>
  <si>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</si>
  <si>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</si>
  <si>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</si>
  <si>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</si>
  <si>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</si>
  <si>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</si>
  <si>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</si>
  <si>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</si>
  <si>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</si>
  <si>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</si>
  <si>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</si>
  <si>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</si>
  <si>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</si>
  <si>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</si>
  <si>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</si>
  <si>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</si>
  <si>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</si>
  <si>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</si>
  <si>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</si>
  <si>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</si>
  <si>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</si>
  <si>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</si>
  <si>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</si>
  <si>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</si>
  <si>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</si>
  <si>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</si>
  <si>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</si>
  <si>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</si>
  <si>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</si>
  <si>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</si>
  <si>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</si>
  <si>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</si>
  <si>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</si>
  <si>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</si>
  <si>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</si>
  <si>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</si>
  <si>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</si>
  <si>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</si>
  <si>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</si>
  <si>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</si>
  <si>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</si>
  <si>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</si>
  <si>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</si>
  <si>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</si>
  <si>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</si>
  <si>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</si>
  <si>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</si>
  <si>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</si>
  <si>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</si>
  <si>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</si>
  <si>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</si>
  <si>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</si>
  <si>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</si>
  <si>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</si>
  <si>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</si>
  <si>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</si>
  <si>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</si>
  <si>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</si>
  <si>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</si>
  <si>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</si>
  <si>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</si>
  <si>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</si>
  <si>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</si>
  <si>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</si>
  <si>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</si>
  <si>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</si>
  <si>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</si>
  <si>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</si>
  <si>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</si>
  <si>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</si>
  <si>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</si>
  <si>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</si>
  <si>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</si>
  <si>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</si>
  <si>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</si>
  <si>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</si>
  <si>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</si>
  <si>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</si>
  <si>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</si>
  <si>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</si>
  <si>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</si>
  <si>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</si>
  <si>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</si>
  <si>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</si>
  <si>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</si>
  <si>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</si>
  <si>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</si>
  <si>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</si>
  <si>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</si>
  <si>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</si>
  <si>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</si>
  <si>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</si>
  <si>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</si>
  <si>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</si>
  <si>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</si>
  <si>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</si>
  <si>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</si>
  <si>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</si>
  <si>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</si>
  <si>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</si>
  <si>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</si>
  <si>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</si>
  <si>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</si>
  <si>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</si>
  <si>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</si>
  <si>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</si>
  <si>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</si>
  <si>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</si>
  <si>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</si>
  <si>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</si>
  <si>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</si>
  <si>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</si>
  <si>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</si>
  <si>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</si>
  <si>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</si>
  <si>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</si>
  <si>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</si>
  <si>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</si>
  <si>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</si>
  <si>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</si>
  <si>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</si>
  <si>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</si>
  <si>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</si>
  <si>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</si>
  <si>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</si>
  <si>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</si>
  <si>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</si>
  <si>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</si>
  <si>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</si>
  <si>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</si>
  <si>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</si>
  <si>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</si>
  <si>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</si>
  <si>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</si>
  <si>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</si>
  <si>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</si>
  <si>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</si>
  <si>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</si>
  <si>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</si>
  <si>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</si>
  <si>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</si>
  <si>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</si>
  <si>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</si>
  <si>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</si>
  <si>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</si>
  <si>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</si>
  <si>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</si>
  <si>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</si>
  <si>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</si>
  <si>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</si>
  <si>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</si>
  <si>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</si>
  <si>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</si>
  <si>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</si>
  <si>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</si>
  <si>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</si>
  <si>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</si>
  <si>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</si>
  <si>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</si>
  <si>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</si>
  <si>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</si>
  <si>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</si>
  <si>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</si>
  <si>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</si>
  <si>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</si>
  <si>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</si>
  <si>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</si>
  <si>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</si>
  <si>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</si>
  <si>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</si>
  <si>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</si>
  <si>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</si>
  <si>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</si>
  <si>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</si>
  <si>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</si>
  <si>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</si>
  <si>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</si>
  <si>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</si>
  <si>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</si>
  <si>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</si>
  <si>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</si>
  <si>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</si>
  <si>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</si>
  <si>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</si>
  <si>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</si>
  <si>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</si>
  <si>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</si>
  <si>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</si>
  <si>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</si>
  <si>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</si>
  <si>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</si>
  <si>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</si>
  <si>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</si>
  <si>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</si>
  <si>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</si>
  <si>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</si>
  <si>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</si>
  <si>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</si>
  <si>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</si>
  <si>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</si>
  <si>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</si>
  <si>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</si>
  <si>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</si>
  <si>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</si>
  <si>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</si>
  <si>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</si>
  <si>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</si>
  <si>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</si>
  <si>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</si>
  <si>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</si>
  <si>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</si>
  <si>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</si>
  <si>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</si>
  <si>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</si>
  <si>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</si>
  <si>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</si>
  <si>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</si>
  <si>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</si>
  <si>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</si>
  <si>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</si>
  <si>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</si>
  <si>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</si>
  <si>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</si>
  <si>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</si>
  <si>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</si>
  <si>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</si>
  <si>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</si>
  <si>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</si>
  <si>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</si>
  <si>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</si>
  <si>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</si>
  <si>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</si>
  <si>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</si>
  <si>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</si>
  <si>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</si>
  <si>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</si>
  <si>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</si>
  <si>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</si>
  <si>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</si>
  <si>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</si>
  <si>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</si>
  <si>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</si>
  <si>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</si>
  <si>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</si>
  <si>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</si>
  <si>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</si>
  <si>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</si>
  <si>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</si>
  <si>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</si>
  <si>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</si>
  <si>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</si>
  <si>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</si>
  <si>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</si>
  <si>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</si>
  <si>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</si>
  <si>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</si>
  <si>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</si>
  <si>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</si>
  <si>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</si>
  <si>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</si>
  <si>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</si>
  <si>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</si>
  <si>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</si>
  <si>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</si>
  <si>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</si>
  <si>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</si>
  <si>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</si>
  <si>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</si>
  <si>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</si>
  <si>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</si>
  <si>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</si>
  <si>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</si>
  <si>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</si>
  <si>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</si>
  <si>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</si>
  <si>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</si>
  <si>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</si>
  <si>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</si>
  <si>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</si>
  <si>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</si>
  <si>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</si>
  <si>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</si>
  <si>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</si>
  <si>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</si>
  <si>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</si>
  <si>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</si>
  <si>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</si>
  <si>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</si>
  <si>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</si>
  <si>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</si>
  <si>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</si>
  <si>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</si>
  <si>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</si>
  <si>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</si>
  <si>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</si>
  <si>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</si>
  <si>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</si>
  <si>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</si>
  <si>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</si>
  <si>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</si>
  <si>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</si>
  <si>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</si>
  <si>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</si>
  <si>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</si>
  <si>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</si>
  <si>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</si>
  <si>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</si>
  <si>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</si>
  <si>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</si>
  <si>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</si>
  <si>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</si>
  <si>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</si>
  <si>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</si>
  <si>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</si>
  <si>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</si>
  <si>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</si>
  <si>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</si>
  <si>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</si>
  <si>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</si>
  <si>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</si>
  <si>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</si>
  <si>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</si>
  <si>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</si>
  <si>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</si>
  <si>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</si>
  <si>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</si>
  <si>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</si>
  <si>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</si>
  <si>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</si>
  <si>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</si>
  <si>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</si>
  <si>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</si>
  <si>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</si>
  <si>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</si>
  <si>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</si>
  <si>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</si>
  <si>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</si>
  <si>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</si>
  <si>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</si>
  <si>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</si>
  <si>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</si>
  <si>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</si>
  <si>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</si>
  <si>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</si>
  <si>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</si>
  <si>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</si>
  <si>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</si>
  <si>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</si>
  <si>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</si>
  <si>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</si>
  <si>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</si>
  <si>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</si>
  <si>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</si>
  <si>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</si>
  <si>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</si>
  <si>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</si>
  <si>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</si>
  <si>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</si>
  <si>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</si>
  <si>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</si>
  <si>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</si>
  <si>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</si>
  <si>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</si>
  <si>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</si>
  <si>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</si>
  <si>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</si>
  <si>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</si>
  <si>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</si>
  <si>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</si>
  <si>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</si>
  <si>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</si>
  <si>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</si>
  <si>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</si>
  <si>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</si>
  <si>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</si>
  <si>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</si>
  <si>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</si>
  <si>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</si>
  <si>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</si>
  <si>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</si>
  <si>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</si>
  <si>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</si>
  <si>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</si>
  <si>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</si>
  <si>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</si>
  <si>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</si>
  <si>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</si>
  <si>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</si>
  <si>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</si>
  <si>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</si>
  <si>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</si>
  <si>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</si>
  <si>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</si>
  <si>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</si>
  <si>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</si>
  <si>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</si>
  <si>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</si>
  <si>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</si>
  <si>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</si>
  <si>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</si>
  <si>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</si>
  <si>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</si>
  <si>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</si>
  <si>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</si>
  <si>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</si>
  <si>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</si>
  <si>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</si>
  <si>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</si>
  <si>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</si>
  <si>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</si>
  <si>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</si>
  <si>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</si>
  <si>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</si>
  <si>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</si>
  <si>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</si>
  <si>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</si>
  <si>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</si>
  <si>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</si>
  <si>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</si>
  <si>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</si>
  <si>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</si>
  <si>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</si>
  <si>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</si>
  <si>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</si>
  <si>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</si>
  <si>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</si>
  <si>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</si>
  <si>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</si>
  <si>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</si>
  <si>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</si>
  <si>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</si>
  <si>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</si>
  <si>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</si>
  <si>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</si>
  <si>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</si>
  <si>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</si>
  <si>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</si>
  <si>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</si>
  <si>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</si>
  <si>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</si>
  <si>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</si>
  <si>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</si>
  <si>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</si>
  <si>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</si>
  <si>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</si>
  <si>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</si>
  <si>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</si>
  <si>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</si>
  <si>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</si>
  <si>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</si>
  <si>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</si>
  <si>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</si>
  <si>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</si>
  <si>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</si>
  <si>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</si>
  <si>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</si>
  <si>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</si>
  <si>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</si>
  <si>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</si>
  <si>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</si>
  <si>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</si>
  <si>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</si>
  <si>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</si>
  <si>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</si>
  <si>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</si>
  <si>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</si>
  <si>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</si>
  <si>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</si>
  <si>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</si>
  <si>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</si>
  <si>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</si>
  <si>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</si>
  <si>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</si>
  <si>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</si>
  <si>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</si>
  <si>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</si>
  <si>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</si>
  <si>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</si>
  <si>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</si>
  <si>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</si>
  <si>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</si>
  <si>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</si>
  <si>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</si>
  <si>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</si>
  <si>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</si>
  <si>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</si>
  <si>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</si>
  <si>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</si>
  <si>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</si>
  <si>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</si>
  <si>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</si>
  <si>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</si>
  <si>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</si>
  <si>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</si>
  <si>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</si>
  <si>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</si>
  <si>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</si>
  <si>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</si>
  <si>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</si>
  <si>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</si>
  <si>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</si>
  <si>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</si>
  <si>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</si>
  <si>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</si>
  <si>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</si>
  <si>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</si>
  <si>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</si>
  <si>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</si>
  <si>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</si>
  <si>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</si>
  <si>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</si>
  <si>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</si>
  <si>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</si>
  <si>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</si>
  <si>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</si>
  <si>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</si>
  <si>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</si>
  <si>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</si>
  <si>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</si>
  <si>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</si>
  <si>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</si>
  <si>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</si>
  <si>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</si>
  <si>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</si>
  <si>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</si>
  <si>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</si>
  <si>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</si>
  <si>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</si>
  <si>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</si>
  <si>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</si>
  <si>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</si>
  <si>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</si>
  <si>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</si>
  <si>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</si>
  <si>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</si>
  <si>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</si>
  <si>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</si>
  <si>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</si>
  <si>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</si>
  <si>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</si>
  <si>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</si>
  <si>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</si>
  <si>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</si>
  <si>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</si>
  <si>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</si>
  <si>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</si>
  <si>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</si>
  <si>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</si>
  <si>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</si>
  <si>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</si>
  <si>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</si>
  <si>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</si>
  <si>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</si>
  <si>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</si>
  <si>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</si>
  <si>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</si>
  <si>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</si>
  <si>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</si>
  <si>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</si>
  <si>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</si>
  <si>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</si>
  <si>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</si>
  <si>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</si>
  <si>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</si>
  <si>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</si>
  <si>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</si>
  <si>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</si>
  <si>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</si>
  <si>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</si>
  <si>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</si>
  <si>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</si>
  <si>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</si>
  <si>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</si>
  <si>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</si>
  <si>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</si>
  <si>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</si>
  <si>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</si>
  <si>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</si>
  <si>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</si>
  <si>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</si>
  <si>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</si>
  <si>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</si>
  <si>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</si>
  <si>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</si>
  <si>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</si>
  <si>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</si>
  <si>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</si>
  <si>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</si>
  <si>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</si>
  <si>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</si>
  <si>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</si>
  <si>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</si>
  <si>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</si>
  <si>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</si>
  <si>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</si>
  <si>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</si>
  <si>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</si>
  <si>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</si>
  <si>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</si>
  <si>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</si>
  <si>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</si>
  <si>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</si>
  <si>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</si>
  <si>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</si>
  <si>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</si>
  <si>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</si>
  <si>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</si>
  <si>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</si>
  <si>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</si>
  <si>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</si>
  <si>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</si>
  <si>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</si>
  <si>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</si>
  <si>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</si>
  <si>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</si>
  <si>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</si>
  <si>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</si>
  <si>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</si>
  <si>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</si>
  <si>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</si>
  <si>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</si>
  <si>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</si>
  <si>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</si>
  <si>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</si>
  <si>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</si>
  <si>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</si>
  <si>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</si>
  <si>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</si>
  <si>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</si>
  <si>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</si>
  <si>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</si>
  <si>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</si>
  <si>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</si>
  <si>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</si>
  <si>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</si>
  <si>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</si>
  <si>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</si>
  <si>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</si>
  <si>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</si>
  <si>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</si>
  <si>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</si>
  <si>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</si>
  <si>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</si>
  <si>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</si>
  <si>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</si>
  <si>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</si>
  <si>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</si>
  <si>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</si>
  <si>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</si>
  <si>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</si>
  <si>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</si>
  <si>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</si>
  <si>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</si>
  <si>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</si>
  <si>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</si>
  <si>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</si>
  <si>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</si>
  <si>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</si>
  <si>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</si>
  <si>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</si>
  <si>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</si>
  <si>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</si>
  <si>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</si>
  <si>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</si>
  <si>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</si>
  <si>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</si>
  <si>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</si>
  <si>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</si>
  <si>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</si>
  <si>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</si>
  <si>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</si>
  <si>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</si>
  <si>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</si>
  <si>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</si>
  <si>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</si>
  <si>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</si>
  <si>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</si>
  <si>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</si>
  <si>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</si>
  <si>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</si>
  <si>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</si>
  <si>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</si>
  <si>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</si>
  <si>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</si>
  <si>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</si>
  <si>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</si>
  <si>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</si>
  <si>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</si>
  <si>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</si>
  <si>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</si>
  <si>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</si>
  <si>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</si>
  <si>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</si>
  <si>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</si>
  <si>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</si>
  <si>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</si>
  <si>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</si>
  <si>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</si>
  <si>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</si>
  <si>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</si>
  <si>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</si>
  <si>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</si>
  <si>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</si>
  <si>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</si>
  <si>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</si>
  <si>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</si>
  <si>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</si>
  <si>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</si>
  <si>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</si>
  <si>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</si>
  <si>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</si>
  <si>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</si>
  <si>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</si>
  <si>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</si>
  <si>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</si>
  <si>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</si>
  <si>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</si>
  <si>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</si>
  <si>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</si>
  <si>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</si>
  <si>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</si>
  <si>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</si>
  <si>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</si>
  <si>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</si>
  <si>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</si>
  <si>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</si>
  <si>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</si>
  <si>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</si>
  <si>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</si>
  <si>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</si>
  <si>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</si>
  <si>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</si>
  <si>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</si>
  <si>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</si>
  <si>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</si>
  <si>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</si>
  <si>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</si>
  <si>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</si>
  <si>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</si>
  <si>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</si>
  <si>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</si>
  <si>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</si>
  <si>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</si>
  <si>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</si>
  <si>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</si>
  <si>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</si>
  <si>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</si>
  <si>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</si>
  <si>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</si>
  <si>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</si>
  <si>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</si>
  <si>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</si>
  <si>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</si>
  <si>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</si>
  <si>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</si>
  <si>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</si>
  <si>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</si>
  <si>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</si>
  <si>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</si>
  <si>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</si>
  <si>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</si>
  <si>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</si>
  <si>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</si>
  <si>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</si>
  <si>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</si>
  <si>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</si>
  <si>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</si>
  <si>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</si>
  <si>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</si>
  <si>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</si>
  <si>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</si>
  <si>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</si>
  <si>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</si>
  <si>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</si>
  <si>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</si>
  <si>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</si>
  <si>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</si>
  <si>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</si>
  <si>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</si>
  <si>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</si>
  <si>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</si>
  <si>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</si>
  <si>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</si>
  <si>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</si>
  <si>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</si>
  <si>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</si>
  <si>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</si>
  <si>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</si>
  <si>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</si>
  <si>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</si>
  <si>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</si>
  <si>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</si>
  <si>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</si>
  <si>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</si>
  <si>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</si>
  <si>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</si>
  <si>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</si>
  <si>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</si>
  <si>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</si>
  <si>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</si>
  <si>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</si>
  <si>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</si>
  <si>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</si>
  <si>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</si>
  <si>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</si>
  <si>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</si>
  <si>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</si>
  <si>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</si>
  <si>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</si>
  <si>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</si>
  <si>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</si>
  <si>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</si>
  <si>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</si>
  <si>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</si>
  <si>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</si>
  <si>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</si>
  <si>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</si>
  <si>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</si>
  <si>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</si>
  <si>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</si>
  <si>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</si>
  <si>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</si>
  <si>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</si>
  <si>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</si>
  <si>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</si>
  <si>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</si>
  <si>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</si>
  <si>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</si>
  <si>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</si>
  <si>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</si>
  <si>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</si>
  <si>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</si>
  <si>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</si>
  <si>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</si>
  <si>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</si>
  <si>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</si>
  <si>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</si>
  <si>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</si>
  <si>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</si>
  <si>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</si>
  <si>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</si>
  <si>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</si>
  <si>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</si>
  <si>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</si>
  <si>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</si>
  <si>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</si>
  <si>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</si>
  <si>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</si>
  <si>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</si>
  <si>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</si>
  <si>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</si>
  <si>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</si>
  <si>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</si>
  <si>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</si>
  <si>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</si>
  <si>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</si>
  <si>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</si>
  <si>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</si>
  <si>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</si>
  <si>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</si>
  <si>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</si>
  <si>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</si>
  <si>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</si>
  <si>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</si>
  <si>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</si>
  <si>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</si>
  <si>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</si>
  <si>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</si>
  <si>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</si>
  <si>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</si>
  <si>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</si>
  <si>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</si>
  <si>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</si>
  <si>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</si>
  <si>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</si>
  <si>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</si>
  <si>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</si>
  <si>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</si>
  <si>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</si>
  <si>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</si>
  <si>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</si>
  <si>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</si>
  <si>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</si>
  <si>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</si>
  <si>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</si>
  <si>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</si>
  <si>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</si>
  <si>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</si>
  <si>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</si>
  <si>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</si>
  <si>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</si>
  <si>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</si>
  <si>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</si>
  <si>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</si>
  <si>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</si>
  <si>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</si>
  <si>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</si>
  <si>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</si>
  <si>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</si>
  <si>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</si>
  <si>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</si>
  <si>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</si>
  <si>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</si>
  <si>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</si>
  <si>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</si>
  <si>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</si>
  <si>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</si>
  <si>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</si>
  <si>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</si>
  <si>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</si>
  <si>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</si>
  <si>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</si>
  <si>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</si>
  <si>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</si>
  <si>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</si>
  <si>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</si>
  <si>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</si>
  <si>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</si>
  <si>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</si>
  <si>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</si>
  <si>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</si>
  <si>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</si>
  <si>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</si>
  <si>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</si>
  <si>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</si>
  <si>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</si>
  <si>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</si>
  <si>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</si>
  <si>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</si>
  <si>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</si>
  <si>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</si>
  <si>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</si>
  <si>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</si>
  <si>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</si>
  <si>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</si>
  <si>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</si>
  <si>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</si>
  <si>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</si>
  <si>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</si>
  <si>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</si>
  <si>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</si>
  <si>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</si>
  <si>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</si>
  <si>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</si>
  <si>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</si>
  <si>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</si>
  <si>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</si>
  <si>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</si>
  <si>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</si>
  <si>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</si>
  <si>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</si>
  <si>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</si>
  <si>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</si>
  <si>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</si>
  <si>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</si>
  <si>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</si>
  <si>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</si>
  <si>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</si>
  <si>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</si>
  <si>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</si>
  <si>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</si>
  <si>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</si>
  <si>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</si>
  <si>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</si>
  <si>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</si>
  <si>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</si>
  <si>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</si>
  <si>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</si>
  <si>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</si>
  <si>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</si>
  <si>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</si>
  <si>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</si>
  <si>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</si>
  <si>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</si>
  <si>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</si>
  <si>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</si>
  <si>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</si>
  <si>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</si>
  <si>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</si>
  <si>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</si>
  <si>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</si>
  <si>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</si>
  <si>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</si>
  <si>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</si>
  <si>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</si>
  <si>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</si>
  <si>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</si>
  <si>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</si>
  <si>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</si>
  <si>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</si>
  <si>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</si>
  <si>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</si>
  <si>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</si>
  <si>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</si>
  <si>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</si>
  <si>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</si>
  <si>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</si>
  <si>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</si>
  <si>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</si>
  <si>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</si>
  <si>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</si>
  <si>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</si>
  <si>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</si>
  <si>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</si>
  <si>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</si>
  <si>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</si>
  <si>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</si>
  <si>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</si>
  <si>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</si>
  <si>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</si>
  <si>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</si>
  <si>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</si>
  <si>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</si>
  <si>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</si>
  <si>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</si>
  <si>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</si>
  <si>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</si>
  <si>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</si>
  <si>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</si>
  <si>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</si>
  <si>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</si>
  <si>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</si>
  <si>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</si>
  <si>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</si>
  <si>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</si>
  <si>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</si>
  <si>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</si>
  <si>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</si>
  <si>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</si>
  <si>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</si>
  <si>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</si>
  <si>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</si>
  <si>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</si>
  <si>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</si>
  <si>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</si>
  <si>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</si>
  <si>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</si>
  <si>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</si>
  <si>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</si>
  <si>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</si>
  <si>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</si>
  <si>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</si>
  <si>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</si>
  <si>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</si>
  <si>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</si>
  <si>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</si>
  <si>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</si>
  <si>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</si>
  <si>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</si>
  <si>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</si>
  <si>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</si>
  <si>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</si>
  <si>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</si>
  <si>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</si>
  <si>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</si>
  <si>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</si>
  <si>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</si>
  <si>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</si>
  <si>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</si>
  <si>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</si>
  <si>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</si>
  <si>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</si>
  <si>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</si>
  <si>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</si>
  <si>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</si>
  <si>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</si>
  <si>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</si>
  <si>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</si>
  <si>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</si>
  <si>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</si>
  <si>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</si>
  <si>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</si>
  <si>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</si>
  <si>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</si>
  <si>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</si>
  <si>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</si>
  <si>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</si>
  <si>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</si>
  <si>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</si>
  <si>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</si>
  <si>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</si>
  <si>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</si>
  <si>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</si>
  <si>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</si>
  <si>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</si>
  <si>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</si>
  <si>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</si>
  <si>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</si>
  <si>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</si>
  <si>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</si>
  <si>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</si>
  <si>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</si>
  <si>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</si>
  <si>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</si>
  <si>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</si>
  <si>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</si>
  <si>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</si>
  <si>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</si>
  <si>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</si>
  <si>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</si>
  <si>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</si>
  <si>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</si>
  <si>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</si>
  <si>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</si>
  <si>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</si>
  <si>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</si>
  <si>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</si>
  <si>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</si>
  <si>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</si>
  <si>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</si>
  <si>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</si>
  <si>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</si>
  <si>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</si>
  <si>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</si>
  <si>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</si>
  <si>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</si>
  <si>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</si>
  <si>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</si>
  <si>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</si>
  <si>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</si>
  <si>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</si>
  <si>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</si>
  <si>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</si>
  <si>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</si>
  <si>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</si>
  <si>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</si>
  <si>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</si>
  <si>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</si>
  <si>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</si>
  <si>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</si>
  <si>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</si>
  <si>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</si>
  <si>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</si>
  <si>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</si>
  <si>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</si>
  <si>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</si>
  <si>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</si>
  <si>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</si>
  <si>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</si>
  <si>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</si>
  <si>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</si>
  <si>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</si>
  <si>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</si>
  <si>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</si>
  <si>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</si>
  <si>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</si>
  <si>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</si>
  <si>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</si>
  <si>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</si>
  <si>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</si>
  <si>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</si>
  <si>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</si>
  <si>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</si>
  <si>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</si>
  <si>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</si>
  <si>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</si>
  <si>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</si>
  <si>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</si>
  <si>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</si>
  <si>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</si>
  <si>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</si>
  <si>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</si>
  <si>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</si>
  <si>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</si>
  <si>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</si>
  <si>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</si>
  <si>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</si>
  <si>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</si>
  <si>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</si>
  <si>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</si>
  <si>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</si>
  <si>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</si>
  <si>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</si>
  <si>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</si>
  <si>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</si>
  <si>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</si>
  <si>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</si>
  <si>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</si>
  <si>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</si>
  <si>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</si>
  <si>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</si>
  <si>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</si>
  <si>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</si>
  <si>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</si>
  <si>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</si>
  <si>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</si>
  <si>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</si>
  <si>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</si>
  <si>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</si>
  <si>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</si>
  <si>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</si>
  <si>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</si>
  <si>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</si>
  <si>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</si>
  <si>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</si>
  <si>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</si>
  <si>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</si>
  <si>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</si>
  <si>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</si>
  <si>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</si>
  <si>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</si>
  <si>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</si>
  <si>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</si>
  <si>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</si>
  <si>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</si>
  <si>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</si>
  <si>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</si>
  <si>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</si>
  <si>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</si>
  <si>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</si>
  <si>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</si>
  <si>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</si>
  <si>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</si>
  <si>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</si>
  <si>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</si>
  <si>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</si>
  <si>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</si>
  <si>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</si>
  <si>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</si>
  <si>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</si>
  <si>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</si>
  <si>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</si>
  <si>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</si>
  <si>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</si>
  <si>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</si>
  <si>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</si>
  <si>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</si>
  <si>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</si>
  <si>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</si>
  <si>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</si>
  <si>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</si>
  <si>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</si>
  <si>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</si>
  <si>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</si>
  <si>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</si>
  <si>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</si>
  <si>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</si>
  <si>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</si>
  <si>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</si>
  <si>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</si>
  <si>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</si>
  <si>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</si>
  <si>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</si>
  <si>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</si>
  <si>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</si>
  <si>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</si>
  <si>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</si>
  <si>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</si>
  <si>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</si>
  <si>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</si>
  <si>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</si>
  <si>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</si>
  <si>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</si>
  <si>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</si>
  <si>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</si>
  <si>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</si>
  <si>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</si>
  <si>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</si>
  <si>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</si>
  <si>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</si>
  <si>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</si>
  <si>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</si>
  <si>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</si>
  <si>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</si>
  <si>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</si>
  <si>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</si>
  <si>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</si>
  <si>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</si>
  <si>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</si>
  <si>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</si>
  <si>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</si>
  <si>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</si>
  <si>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</si>
  <si>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</si>
  <si>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</si>
  <si>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</si>
  <si>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</si>
  <si>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</si>
  <si>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</si>
  <si>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</si>
  <si>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</si>
  <si>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</si>
  <si>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</si>
  <si>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</si>
  <si>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</si>
  <si>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</si>
  <si>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</si>
  <si>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</si>
  <si>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</si>
  <si>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</si>
  <si>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</si>
  <si>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</si>
  <si>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</si>
  <si>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</si>
  <si>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</si>
  <si>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</si>
  <si>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</si>
  <si>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</si>
  <si>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</si>
  <si>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</si>
  <si>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</si>
  <si>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</si>
  <si>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</si>
  <si>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</si>
  <si>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</si>
  <si>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</si>
  <si>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</si>
  <si>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</si>
  <si>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</si>
  <si>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</si>
  <si>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</si>
  <si>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</si>
  <si>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</si>
  <si>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</si>
  <si>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</si>
  <si>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</si>
  <si>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</si>
  <si>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</si>
  <si>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</si>
  <si>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</si>
  <si>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</si>
  <si>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</si>
  <si>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</si>
  <si>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</si>
  <si>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</si>
  <si>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</si>
  <si>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</si>
  <si>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</si>
  <si>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</si>
  <si>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</si>
  <si>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</si>
  <si>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</si>
  <si>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</si>
  <si>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</si>
  <si>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</si>
  <si>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</si>
  <si>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</si>
  <si>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</si>
  <si>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</si>
  <si>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</si>
  <si>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</si>
  <si>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</si>
  <si>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</si>
  <si>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</si>
  <si>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</si>
  <si>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</si>
  <si>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</si>
  <si>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</si>
  <si>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</si>
  <si>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</si>
  <si>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</si>
  <si>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</si>
  <si>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</si>
  <si>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</si>
  <si>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</si>
  <si>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</si>
  <si>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</si>
  <si>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</si>
  <si>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</si>
  <si>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</si>
  <si>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</si>
  <si>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</si>
  <si>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</si>
  <si>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</si>
  <si>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</si>
  <si>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</si>
  <si>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</si>
  <si>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</si>
  <si>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</si>
  <si>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</si>
  <si>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</si>
  <si>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</si>
  <si>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</si>
  <si>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</si>
  <si>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</si>
  <si>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</si>
  <si>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</si>
  <si>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</si>
  <si>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</si>
  <si>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</si>
  <si>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</si>
  <si>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</si>
  <si>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</si>
  <si>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</si>
  <si>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</si>
  <si>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</si>
  <si>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</si>
  <si>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</si>
  <si>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</si>
  <si>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</si>
  <si>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</si>
  <si>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</si>
  <si>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</si>
  <si>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</si>
  <si>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</si>
  <si>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</si>
  <si>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</si>
  <si>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</si>
  <si>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</si>
  <si>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</si>
  <si>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</si>
  <si>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</si>
  <si>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</si>
  <si>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</si>
  <si>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</si>
  <si>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</si>
  <si>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</si>
  <si>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</si>
  <si>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</si>
  <si>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</si>
  <si>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</si>
  <si>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</si>
  <si>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</si>
  <si>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</si>
  <si>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</si>
  <si>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</si>
  <si>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</si>
  <si>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</si>
  <si>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</si>
  <si>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</si>
  <si>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</si>
  <si>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</si>
  <si>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</si>
  <si>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</si>
  <si>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</si>
  <si>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</si>
  <si>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</si>
  <si>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</si>
  <si>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</si>
  <si>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</si>
  <si>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</si>
  <si>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</si>
  <si>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</si>
  <si>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</si>
  <si>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</si>
  <si>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</si>
  <si>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</si>
  <si>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</si>
  <si>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</si>
  <si>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</si>
  <si>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</si>
  <si>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</si>
  <si>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</si>
  <si>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</si>
  <si>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</si>
  <si>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</si>
  <si>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</si>
  <si>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</si>
  <si>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</si>
  <si>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</si>
  <si>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</si>
  <si>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</si>
  <si>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</si>
  <si>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</si>
  <si>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</si>
  <si>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</si>
  <si>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</si>
  <si>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</si>
  <si>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</si>
  <si>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</si>
  <si>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</si>
  <si>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</si>
  <si>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</si>
  <si>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</si>
  <si>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</si>
  <si>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</si>
  <si>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</si>
  <si>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</si>
  <si>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</si>
  <si>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</si>
  <si>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</si>
  <si>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</si>
  <si>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</si>
  <si>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</si>
  <si>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</si>
  <si>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</si>
  <si>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</si>
  <si>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</si>
  <si>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</si>
  <si>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</si>
  <si>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</si>
  <si>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</si>
  <si>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</si>
  <si>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</si>
  <si>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</si>
  <si>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</si>
  <si>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</si>
  <si>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</si>
  <si>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</si>
  <si>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</si>
  <si>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</si>
  <si>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</si>
  <si>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</si>
  <si>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</si>
  <si>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</si>
  <si>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</si>
  <si>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</si>
  <si>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</si>
  <si>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</si>
  <si>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</si>
  <si>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</si>
  <si>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</si>
  <si>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</si>
  <si>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</si>
  <si>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</si>
  <si>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</si>
  <si>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</si>
  <si>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</si>
  <si>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</si>
  <si>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</si>
  <si>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</si>
  <si>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</si>
  <si>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</si>
  <si>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</si>
  <si>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</si>
  <si>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</si>
  <si>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</si>
  <si>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</si>
  <si>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</si>
  <si>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</si>
  <si>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</si>
  <si>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</si>
  <si>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</si>
  <si>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</si>
  <si>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</si>
  <si>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</si>
  <si>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</si>
  <si>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</si>
  <si>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</si>
  <si>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</si>
  <si>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</si>
  <si>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</si>
  <si>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</si>
  <si>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</si>
  <si>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</si>
  <si>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</si>
  <si>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</si>
  <si>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</si>
  <si>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</si>
  <si>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</si>
  <si>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</si>
  <si>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</si>
  <si>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</si>
  <si>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</si>
  <si>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</si>
  <si>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</si>
  <si>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</si>
  <si>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</si>
  <si>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</si>
  <si>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</si>
  <si>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</si>
  <si>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</si>
  <si>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</si>
  <si>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</si>
  <si>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</si>
  <si>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</si>
  <si>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</si>
  <si>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</si>
  <si>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</si>
  <si>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</si>
  <si>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</si>
  <si>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</si>
  <si>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</si>
  <si>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</si>
  <si>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</si>
  <si>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</si>
  <si>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</si>
  <si>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</si>
  <si>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</si>
  <si>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</si>
  <si>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</si>
  <si>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</si>
  <si>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</si>
  <si>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</si>
  <si>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</si>
  <si>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</si>
  <si>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</si>
  <si>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</si>
  <si>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</si>
  <si>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</si>
  <si>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</si>
  <si>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</si>
  <si>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</si>
  <si>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</si>
  <si>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</si>
  <si>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</si>
  <si>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</si>
  <si>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</si>
  <si>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</si>
  <si>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</si>
  <si>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</si>
  <si>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</si>
  <si>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</si>
  <si>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</si>
  <si>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</si>
  <si>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</si>
  <si>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</si>
  <si>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</si>
  <si>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</si>
  <si>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</si>
  <si>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</si>
  <si>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</si>
  <si>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</si>
  <si>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</si>
  <si>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</si>
  <si>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</si>
  <si>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</si>
  <si>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</si>
  <si>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</si>
  <si>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</si>
  <si>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</si>
  <si>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</si>
  <si>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</si>
  <si>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</si>
  <si>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</si>
  <si>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</si>
  <si>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</si>
  <si>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</si>
  <si>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</si>
  <si>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</si>
  <si>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</si>
  <si>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</si>
  <si>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</si>
  <si>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</si>
  <si>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</si>
  <si>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</si>
  <si>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</si>
  <si>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</si>
  <si>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</si>
  <si>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</si>
  <si>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</si>
  <si>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</si>
  <si>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</si>
  <si>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</si>
  <si>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</si>
  <si>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</si>
  <si>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</si>
  <si>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</si>
  <si>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</si>
  <si>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</si>
  <si>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</si>
  <si>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</si>
  <si>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</si>
  <si>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</si>
  <si>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</si>
  <si>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</si>
  <si>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</si>
  <si>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</si>
  <si>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</si>
  <si>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</si>
  <si>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</si>
  <si>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</si>
  <si>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</si>
  <si>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</si>
  <si>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</si>
  <si>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</si>
  <si>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</si>
  <si>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</si>
  <si>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</si>
  <si>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</si>
  <si>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</si>
  <si>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</si>
  <si>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</si>
  <si>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</si>
  <si>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</si>
  <si>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</si>
  <si>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</si>
  <si>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</si>
  <si>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</si>
  <si>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</si>
  <si>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</si>
  <si>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</si>
  <si>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</si>
  <si>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</si>
  <si>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</si>
  <si>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</si>
  <si>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</si>
  <si>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</si>
  <si>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</si>
  <si>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</si>
  <si>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</si>
  <si>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</si>
  <si>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</si>
  <si>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</si>
  <si>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</si>
  <si>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</si>
  <si>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</si>
  <si>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</si>
  <si>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</si>
  <si>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</si>
  <si>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</si>
  <si>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</si>
  <si>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</si>
  <si>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</si>
  <si>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</si>
  <si>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</si>
  <si>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</si>
  <si>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</si>
  <si>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</si>
  <si>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</si>
  <si>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</si>
  <si>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</si>
  <si>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</si>
  <si>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</si>
  <si>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</si>
  <si>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</si>
  <si>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</si>
  <si>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</si>
  <si>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</si>
  <si>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</si>
  <si>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</si>
  <si>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</si>
  <si>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</si>
  <si>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</si>
  <si>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</si>
  <si>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</si>
  <si>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</si>
  <si>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</si>
  <si>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</si>
  <si>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</si>
  <si>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</si>
  <si>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</si>
  <si>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</si>
  <si>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</si>
  <si>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</si>
  <si>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</si>
  <si>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</si>
  <si>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</si>
  <si>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</si>
  <si>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</si>
  <si>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</si>
  <si>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</si>
  <si>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</si>
  <si>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</si>
  <si>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</si>
  <si>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</si>
  <si>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</si>
  <si>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</si>
  <si>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</si>
  <si>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</si>
  <si>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</si>
  <si>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</si>
  <si>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</si>
  <si>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</si>
  <si>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</si>
  <si>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</si>
  <si>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</si>
  <si>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</si>
  <si>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</si>
  <si>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</si>
  <si>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</si>
  <si>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</si>
  <si>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</si>
  <si>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</si>
  <si>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</si>
  <si>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</si>
  <si>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</si>
  <si>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</si>
  <si>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</si>
  <si>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</si>
  <si>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</si>
  <si>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</si>
  <si>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</si>
  <si>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</si>
  <si>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</si>
  <si>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</si>
  <si>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</si>
  <si>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</si>
  <si>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</si>
  <si>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</si>
  <si>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</si>
  <si>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</si>
  <si>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</si>
  <si>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</si>
  <si>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</si>
  <si>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</si>
  <si>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</si>
  <si>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</si>
  <si>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</si>
  <si>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</si>
  <si>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</si>
  <si>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</si>
  <si>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</si>
  <si>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</si>
  <si>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</si>
  <si>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</si>
  <si>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</si>
  <si>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</si>
  <si>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</si>
  <si>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</si>
  <si>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</si>
  <si>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</si>
  <si>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</si>
  <si>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</si>
  <si>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</si>
  <si>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</si>
  <si>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</si>
  <si>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</si>
  <si>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</si>
  <si>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</si>
  <si>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</si>
  <si>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</si>
  <si>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</si>
  <si>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</si>
  <si>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</si>
  <si>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</si>
  <si>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</si>
  <si>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</si>
  <si>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</si>
  <si>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</si>
  <si>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</si>
  <si>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</si>
  <si>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</si>
  <si>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</si>
  <si>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</si>
  <si>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</si>
  <si>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</si>
  <si>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</si>
  <si>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</si>
  <si>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</si>
  <si>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</si>
  <si>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</si>
  <si>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</si>
  <si>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</si>
  <si>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</si>
  <si>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</si>
  <si>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</si>
  <si>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</si>
  <si>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</si>
  <si>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</si>
  <si>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</si>
  <si>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</si>
  <si>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</si>
  <si>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</si>
  <si>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</si>
  <si>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</si>
  <si>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</si>
  <si>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</si>
  <si>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</si>
  <si>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</si>
  <si>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</si>
  <si>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</si>
  <si>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</si>
  <si>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</si>
  <si>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</si>
  <si>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</si>
  <si>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</si>
  <si>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</si>
  <si>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</si>
  <si>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</si>
  <si>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</si>
  <si>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</si>
  <si>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</si>
  <si>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</si>
  <si>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</si>
  <si>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</si>
  <si>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</si>
  <si>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</si>
  <si>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</si>
  <si>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</si>
  <si>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</si>
  <si>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</si>
  <si>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</si>
  <si>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</si>
  <si>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</si>
  <si>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</si>
  <si>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</si>
  <si>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</si>
  <si>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</si>
  <si>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</si>
  <si>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</si>
  <si>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</si>
  <si>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</si>
  <si>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</si>
  <si>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</si>
  <si>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</si>
  <si>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</si>
  <si>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</si>
  <si>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</si>
  <si>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</si>
  <si>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</si>
  <si>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</si>
  <si>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</si>
  <si>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</si>
  <si>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</si>
  <si>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</si>
  <si>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</si>
  <si>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</si>
  <si>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</si>
  <si>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</si>
  <si>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</si>
  <si>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</si>
  <si>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</si>
  <si>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</si>
  <si>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</si>
  <si>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</si>
  <si>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</si>
  <si>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</si>
  <si>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</si>
  <si>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</si>
  <si>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</si>
  <si>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</si>
  <si>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</si>
  <si>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</si>
  <si>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</si>
  <si>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</si>
  <si>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</si>
  <si>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</si>
  <si>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</si>
  <si>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</si>
  <si>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</si>
  <si>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</si>
  <si>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</si>
  <si>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</si>
  <si>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</si>
  <si>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</si>
  <si>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</si>
  <si>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</si>
  <si>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</si>
  <si>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</si>
  <si>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</si>
  <si>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</si>
  <si>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</si>
  <si>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</si>
  <si>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</si>
  <si>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</si>
  <si>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</si>
  <si>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</si>
  <si>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</si>
  <si>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</si>
  <si>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</si>
  <si>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</si>
  <si>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</si>
  <si>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</si>
  <si>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</si>
  <si>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</si>
  <si>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</si>
  <si>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</si>
  <si>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</si>
  <si>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</si>
  <si>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</si>
  <si>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</si>
  <si>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</si>
  <si>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</si>
  <si>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</si>
  <si>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</si>
  <si>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</si>
  <si>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</si>
  <si>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</si>
  <si>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</si>
  <si>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</si>
  <si>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</si>
  <si>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</si>
  <si>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</si>
  <si>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</si>
  <si>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</si>
  <si>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</si>
  <si>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</si>
  <si>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</si>
  <si>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</si>
  <si>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</si>
  <si>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</si>
  <si>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</si>
  <si>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</si>
  <si>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</si>
  <si>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</si>
  <si>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</si>
  <si>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</si>
  <si>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</si>
  <si>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</si>
  <si>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</si>
  <si>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</si>
  <si>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</si>
  <si>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</si>
  <si>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</si>
  <si>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</si>
  <si>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</si>
  <si>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</si>
  <si>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</si>
  <si>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</si>
  <si>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</si>
  <si>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</si>
  <si>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</si>
  <si>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</si>
  <si>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</si>
  <si>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</si>
  <si>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</si>
  <si>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</si>
  <si>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</si>
  <si>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</si>
  <si>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</si>
  <si>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</si>
  <si>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</si>
  <si>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</si>
  <si>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</si>
  <si>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</si>
  <si>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</si>
  <si>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</si>
  <si>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</si>
  <si>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</si>
  <si>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</si>
  <si>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</si>
  <si>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</si>
  <si>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</si>
  <si>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</si>
  <si>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</si>
  <si>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</si>
  <si>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</si>
  <si>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</si>
  <si>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</si>
  <si>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</si>
  <si>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</si>
  <si>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</si>
  <si>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</si>
  <si>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</si>
  <si>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</si>
  <si>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</si>
  <si>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</si>
  <si>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</si>
  <si>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</si>
  <si>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</si>
  <si>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</si>
  <si>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</si>
  <si>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</si>
  <si>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</si>
  <si>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</si>
  <si>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</si>
  <si>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</si>
  <si>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</si>
  <si>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</si>
  <si>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</si>
  <si>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</si>
  <si>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</si>
  <si>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</si>
  <si>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</si>
  <si>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</si>
  <si>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</si>
  <si>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</si>
  <si>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</si>
  <si>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</si>
  <si>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</si>
  <si>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</si>
  <si>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</si>
  <si>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</si>
  <si>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</si>
  <si>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</si>
  <si>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</si>
  <si>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</si>
  <si>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</si>
  <si>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</si>
  <si>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</si>
  <si>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</si>
  <si>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</si>
  <si>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</si>
  <si>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</si>
  <si>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</si>
  <si>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</si>
  <si>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</si>
  <si>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</si>
  <si>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</si>
  <si>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</si>
  <si>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</si>
  <si>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</si>
  <si>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</si>
  <si>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</si>
  <si>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</si>
  <si>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</si>
  <si>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</si>
  <si>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</si>
  <si>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</si>
  <si>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</si>
  <si>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</si>
  <si>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</si>
  <si>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</si>
  <si>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</si>
  <si>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</si>
  <si>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</si>
  <si>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</si>
  <si>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</si>
  <si>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</si>
  <si>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</si>
  <si>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</si>
  <si>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</si>
  <si>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</si>
  <si>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</si>
  <si>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</si>
  <si>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</si>
  <si>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</si>
  <si>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</si>
  <si>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</si>
  <si>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</si>
  <si>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</si>
  <si>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</si>
  <si>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</si>
  <si>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</si>
  <si>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</si>
  <si>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</si>
  <si>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</si>
  <si>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</si>
  <si>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</si>
  <si>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</si>
  <si>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</si>
  <si>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</si>
  <si>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</si>
  <si>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</si>
  <si>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</si>
  <si>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</si>
  <si>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</si>
  <si>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</si>
  <si>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</si>
  <si>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</si>
  <si>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</si>
  <si>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</si>
  <si>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</si>
  <si>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</si>
  <si>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</si>
  <si>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</si>
  <si>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</si>
  <si>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</si>
  <si>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</si>
  <si>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</si>
  <si>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</si>
  <si>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</si>
  <si>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</si>
  <si>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</si>
  <si>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</si>
  <si>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</si>
  <si>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</si>
  <si>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</si>
  <si>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</si>
  <si>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</si>
  <si>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</si>
  <si>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</si>
  <si>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</si>
  <si>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</si>
  <si>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</si>
  <si>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</si>
  <si>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</si>
  <si>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</si>
  <si>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</si>
  <si>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</si>
  <si>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</si>
  <si>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</si>
  <si>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</si>
  <si>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</si>
  <si>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</si>
  <si>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</si>
  <si>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</si>
  <si>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</si>
  <si>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</si>
  <si>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</si>
  <si>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</si>
  <si>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</si>
  <si>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</si>
  <si>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</si>
  <si>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</si>
  <si>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</si>
  <si>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</si>
  <si>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</si>
  <si>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</si>
  <si>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</si>
  <si>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</si>
  <si>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</si>
  <si>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</si>
  <si>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</si>
  <si>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</si>
  <si>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</si>
  <si>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</si>
  <si>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</si>
  <si>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</si>
  <si>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</si>
  <si>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</si>
  <si>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</si>
  <si>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</si>
  <si>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</si>
  <si>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</si>
  <si>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</si>
  <si>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</si>
  <si>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</si>
  <si>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</si>
  <si>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</si>
  <si>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</si>
  <si>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</si>
  <si>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</si>
  <si>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</si>
  <si>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</si>
  <si>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</si>
  <si>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</si>
  <si>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</si>
  <si>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</si>
  <si>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</si>
  <si>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</si>
  <si>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</si>
  <si>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</si>
  <si>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</si>
  <si>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</si>
  <si>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</si>
  <si>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</si>
  <si>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</si>
  <si>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</si>
  <si>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</si>
  <si>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</si>
  <si>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</si>
  <si>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</si>
  <si>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</si>
  <si>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</si>
  <si>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</si>
  <si>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</si>
  <si>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</si>
  <si>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</si>
  <si>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</si>
  <si>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</si>
  <si>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</si>
  <si>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</si>
  <si>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</si>
  <si>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</si>
  <si>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</si>
  <si>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</si>
  <si>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</si>
  <si>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</si>
  <si>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</si>
  <si>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</si>
  <si>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</si>
  <si>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</si>
  <si>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</si>
  <si>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</si>
  <si>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</si>
  <si>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</si>
  <si>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</si>
  <si>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</si>
  <si>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</si>
  <si>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</si>
  <si>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</si>
  <si>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</si>
  <si>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</si>
  <si>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</si>
  <si>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</si>
  <si>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</si>
  <si>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</si>
  <si>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</si>
  <si>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</si>
  <si>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</si>
  <si>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</si>
  <si>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</si>
  <si>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</si>
  <si>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</si>
  <si>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</si>
  <si>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</si>
  <si>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</si>
  <si>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</si>
  <si>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</si>
  <si>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</si>
  <si>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</si>
  <si>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</si>
  <si>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</si>
  <si>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</si>
  <si>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</si>
  <si>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</si>
  <si>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</si>
  <si>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</si>
  <si>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</si>
  <si>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</si>
  <si>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</si>
  <si>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</si>
  <si>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</si>
  <si>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</si>
  <si>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</si>
  <si>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</si>
  <si>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</si>
  <si>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</si>
  <si>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</si>
  <si>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</si>
  <si>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</si>
  <si>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</si>
  <si>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</si>
  <si>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</si>
  <si>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</si>
  <si>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</si>
  <si>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</si>
  <si>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</si>
  <si>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</si>
  <si>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</si>
  <si>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</si>
  <si>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</si>
  <si>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</si>
  <si>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</si>
  <si>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</si>
  <si>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</si>
  <si>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</si>
  <si>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</si>
  <si>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</si>
  <si>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</si>
  <si>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</si>
  <si>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</si>
  <si>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</si>
  <si>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</si>
  <si>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</si>
  <si>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</si>
  <si>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</si>
  <si>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</si>
  <si>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</si>
  <si>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</si>
  <si>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</si>
  <si>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</si>
  <si>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</si>
  <si>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</si>
  <si>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</si>
  <si>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</si>
  <si>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</si>
  <si>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</si>
  <si>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</si>
  <si>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</si>
  <si>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</si>
  <si>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</si>
  <si>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</si>
  <si>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</si>
  <si>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</si>
  <si>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</si>
  <si>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</si>
  <si>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</si>
  <si>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</si>
  <si>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</si>
  <si>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</si>
  <si>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</si>
  <si>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</si>
  <si>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</si>
  <si>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</si>
  <si>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</si>
  <si>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</si>
  <si>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</si>
  <si>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</si>
  <si>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</si>
  <si>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</si>
  <si>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</si>
  <si>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</si>
  <si>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</si>
  <si>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</si>
  <si>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</si>
  <si>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</si>
  <si>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</si>
  <si>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</si>
  <si>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</si>
  <si>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</si>
  <si>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</si>
  <si>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</si>
  <si>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</si>
  <si>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</si>
  <si>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</si>
  <si>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</si>
  <si>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</si>
  <si>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</si>
  <si>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</si>
  <si>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</si>
  <si>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</si>
  <si>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</si>
  <si>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</si>
  <si>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</si>
  <si>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</si>
  <si>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</si>
  <si>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</si>
  <si>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</si>
  <si>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</si>
  <si>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</si>
  <si>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</si>
  <si>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</si>
  <si>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</si>
  <si>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</si>
  <si>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</si>
  <si>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</si>
  <si>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</si>
  <si>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</si>
  <si>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</si>
  <si>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</si>
  <si>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</si>
  <si>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</si>
  <si>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</si>
  <si>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</si>
  <si>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</si>
  <si>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</si>
  <si>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</si>
  <si>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</si>
  <si>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</si>
  <si>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</si>
  <si>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</si>
  <si>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</si>
  <si>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</si>
  <si>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</si>
  <si>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</si>
  <si>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</si>
  <si>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</si>
  <si>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</si>
  <si>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</si>
  <si>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</si>
  <si>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</si>
  <si>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</si>
  <si>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</si>
  <si>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</si>
  <si>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</si>
  <si>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</si>
  <si>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</si>
  <si>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</si>
  <si>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</si>
  <si>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</si>
  <si>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</si>
  <si>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</si>
  <si>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</si>
  <si>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</si>
  <si>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</si>
  <si>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</si>
  <si>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</si>
  <si>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</si>
  <si>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</si>
  <si>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</si>
  <si>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</si>
  <si>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</si>
  <si>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</si>
  <si>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</si>
  <si>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</si>
  <si>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</si>
  <si>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</si>
  <si>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</si>
  <si>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</si>
  <si>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</si>
  <si>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</si>
  <si>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</si>
  <si>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</si>
  <si>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</si>
  <si>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</si>
  <si>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</si>
  <si>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</si>
  <si>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</si>
  <si>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</si>
  <si>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</si>
  <si>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</si>
  <si>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</si>
  <si>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</si>
  <si>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</si>
  <si>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</si>
  <si>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</si>
  <si>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</si>
  <si>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</si>
  <si>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</si>
  <si>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</si>
  <si>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</si>
  <si>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</si>
  <si>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</si>
  <si>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</si>
  <si>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</si>
  <si>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</si>
  <si>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</si>
  <si>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</si>
  <si>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</si>
  <si>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</si>
  <si>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</si>
  <si>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</si>
  <si>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</si>
  <si>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</si>
  <si>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</si>
  <si>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</si>
  <si>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</si>
  <si>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</si>
  <si>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</si>
  <si>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</si>
  <si>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</si>
  <si>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</si>
  <si>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</si>
  <si>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</si>
  <si>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</si>
  <si>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</si>
  <si>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</si>
  <si>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</si>
  <si>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</si>
  <si>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</si>
  <si>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</si>
  <si>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</si>
  <si>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</si>
  <si>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</si>
  <si>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</si>
  <si>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</si>
  <si>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</si>
  <si>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</si>
  <si>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</si>
  <si>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</si>
  <si>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</si>
  <si>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</si>
  <si>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</si>
  <si>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</si>
  <si>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</si>
  <si>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</si>
  <si>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</si>
  <si>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</si>
  <si>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</si>
  <si>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</si>
  <si>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</si>
  <si>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</si>
  <si>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</si>
  <si>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</si>
  <si>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</si>
  <si>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</si>
  <si>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</si>
  <si>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</si>
  <si>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</si>
  <si>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</si>
  <si>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</si>
  <si>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</si>
  <si>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</si>
  <si>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</si>
  <si>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</si>
  <si>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</si>
  <si>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</si>
  <si>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</si>
  <si>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</si>
  <si>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</si>
  <si>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</si>
  <si>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</si>
  <si>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</si>
  <si>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</si>
  <si>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</si>
  <si>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</si>
  <si>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</si>
  <si>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</si>
  <si>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</si>
  <si>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</si>
  <si>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</si>
  <si>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</si>
  <si>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</si>
  <si>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</si>
  <si>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</si>
  <si>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</si>
  <si>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</si>
  <si>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</si>
  <si>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</si>
  <si>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</si>
  <si>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</si>
  <si>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</si>
  <si>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</si>
  <si>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</si>
  <si>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</si>
  <si>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</si>
  <si>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</si>
  <si>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</si>
  <si>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</si>
  <si>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</si>
  <si>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</si>
  <si>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</si>
  <si>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</si>
  <si>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</si>
  <si>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</si>
  <si>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</si>
  <si>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</si>
  <si>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</si>
  <si>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</si>
  <si>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</si>
  <si>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</si>
  <si>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</si>
  <si>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</si>
  <si>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</si>
  <si>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</si>
  <si>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</si>
  <si>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</si>
  <si>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</si>
  <si>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</si>
  <si>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</si>
  <si>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</si>
  <si>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</si>
  <si>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</si>
  <si>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</si>
  <si>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</si>
  <si>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</si>
  <si>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</si>
  <si>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</si>
  <si>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</si>
  <si>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</si>
  <si>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</si>
  <si>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</si>
  <si>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</si>
  <si>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</si>
  <si>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</si>
  <si>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</si>
  <si>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</si>
  <si>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</si>
  <si>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</si>
  <si>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</si>
  <si>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</si>
  <si>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</si>
  <si>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</si>
  <si>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</si>
  <si>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</si>
  <si>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</si>
  <si>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</si>
  <si>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</si>
  <si>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</si>
  <si>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</si>
  <si>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</si>
  <si>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</si>
  <si>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</si>
  <si>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</si>
  <si>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</si>
  <si>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</si>
  <si>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</si>
  <si>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</si>
  <si>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</si>
  <si>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</si>
  <si>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</si>
  <si>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</si>
  <si>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</si>
  <si>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</si>
  <si>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</si>
  <si>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</si>
  <si>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</si>
  <si>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</si>
  <si>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</si>
  <si>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</si>
  <si>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</si>
  <si>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</si>
  <si>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</si>
  <si>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</si>
  <si>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</si>
  <si>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</si>
  <si>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</si>
  <si>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</si>
  <si>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</si>
  <si>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</si>
  <si>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</si>
  <si>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</si>
  <si>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</si>
  <si>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</si>
  <si>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</si>
  <si>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</si>
  <si>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</si>
  <si>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</si>
  <si>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</si>
  <si>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</si>
  <si>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</si>
  <si>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</si>
  <si>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</si>
  <si>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</si>
  <si>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</si>
  <si>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</si>
  <si>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</si>
  <si>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</si>
  <si>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</si>
  <si>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</si>
  <si>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</si>
  <si>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</si>
  <si>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</si>
  <si>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</si>
  <si>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</si>
  <si>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</si>
  <si>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</si>
  <si>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</si>
  <si>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</si>
  <si>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</si>
  <si>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</si>
  <si>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</si>
  <si>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</si>
  <si>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</si>
  <si>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</si>
  <si>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</si>
  <si>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</si>
  <si>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</si>
  <si>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</si>
  <si>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</si>
  <si>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</si>
  <si>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</si>
  <si>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</si>
  <si>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</si>
  <si>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</si>
  <si>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</si>
  <si>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</si>
  <si>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</si>
  <si>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</si>
  <si>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</si>
  <si>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</si>
  <si>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</si>
  <si>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</si>
  <si>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</si>
  <si>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</si>
  <si>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</si>
  <si>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</si>
  <si>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</si>
  <si>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</si>
  <si>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</si>
  <si>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</si>
  <si>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</si>
  <si>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</si>
  <si>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</si>
  <si>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</si>
  <si>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</si>
  <si>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</si>
  <si>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</si>
  <si>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</si>
  <si>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</si>
  <si>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</si>
  <si>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</si>
  <si>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</si>
  <si>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</si>
  <si>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</si>
  <si>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</si>
  <si>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</si>
  <si>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</si>
  <si>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</si>
  <si>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</si>
  <si>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</si>
  <si>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</si>
  <si>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</si>
  <si>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</si>
  <si>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</si>
  <si>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</si>
  <si>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</si>
  <si>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</si>
  <si>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</si>
  <si>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</si>
  <si>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</si>
  <si>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</si>
  <si>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</si>
  <si>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</si>
  <si>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</si>
  <si>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</si>
  <si>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</si>
  <si>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</si>
  <si>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</si>
  <si>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</si>
  <si>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</si>
  <si>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</si>
  <si>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</si>
  <si>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</si>
  <si>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</si>
  <si>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</si>
  <si>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</si>
  <si>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</si>
  <si>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</si>
  <si>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</si>
  <si>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</si>
  <si>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</si>
  <si>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</si>
  <si>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</si>
  <si>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</si>
  <si>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</si>
  <si>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</si>
  <si>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</si>
  <si>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</si>
  <si>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</si>
  <si>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</si>
  <si>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</si>
  <si>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</si>
  <si>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</si>
  <si>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</si>
  <si>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</si>
  <si>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</si>
  <si>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</si>
  <si>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</si>
  <si>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</si>
  <si>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</si>
  <si>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</si>
  <si>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</si>
  <si>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</si>
  <si>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</si>
  <si>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</si>
  <si>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</si>
  <si>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</si>
  <si>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</si>
  <si>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</si>
  <si>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</si>
  <si>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</si>
  <si>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</si>
  <si>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</si>
  <si>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</si>
  <si>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</si>
  <si>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</si>
  <si>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</si>
  <si>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</si>
  <si>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</si>
  <si>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</si>
  <si>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</si>
  <si>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</si>
  <si>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</si>
  <si>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</si>
  <si>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</si>
  <si>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</si>
  <si>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</si>
  <si>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</si>
  <si>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</si>
  <si>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</si>
  <si>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</si>
  <si>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</si>
  <si>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</si>
  <si>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</si>
  <si>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</si>
  <si>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</si>
  <si>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</si>
  <si>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</si>
  <si>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</si>
  <si>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</si>
  <si>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</si>
  <si>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</si>
  <si>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</si>
  <si>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</si>
  <si>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</si>
  <si>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</si>
  <si>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</si>
  <si>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</si>
  <si>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</si>
  <si>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</si>
  <si>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</si>
  <si>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</si>
  <si>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</si>
  <si>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</si>
  <si>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</si>
  <si>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</si>
  <si>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</si>
  <si>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</si>
  <si>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</si>
  <si>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</si>
  <si>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</si>
  <si>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</si>
  <si>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</si>
  <si>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</si>
  <si>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</si>
  <si>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</si>
  <si>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</si>
  <si>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</si>
  <si>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</si>
  <si>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</si>
  <si>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</si>
  <si>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</si>
  <si>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</si>
  <si>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</si>
  <si>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</si>
  <si>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</si>
  <si>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</si>
  <si>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</si>
  <si>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</si>
  <si>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</si>
  <si>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</si>
  <si>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</si>
  <si>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</si>
  <si>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</si>
  <si>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</si>
  <si>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</si>
  <si>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</si>
  <si>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</si>
  <si>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</si>
  <si>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</si>
  <si>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</si>
  <si>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</si>
  <si>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</si>
  <si>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</si>
  <si>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</si>
  <si>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</si>
  <si>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</si>
  <si>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</si>
  <si>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</si>
  <si>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</si>
  <si>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</si>
  <si>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</si>
  <si>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</si>
  <si>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</si>
  <si>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</si>
  <si>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</si>
  <si>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</si>
  <si>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</si>
  <si>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</si>
  <si>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</si>
  <si>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</si>
  <si>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</si>
  <si>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</si>
  <si>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</si>
  <si>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</si>
  <si>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</si>
  <si>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</si>
  <si>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</si>
  <si>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</si>
  <si>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</si>
  <si>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</si>
  <si>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</si>
  <si>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</si>
  <si>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</si>
  <si>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</si>
  <si>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</si>
  <si>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</si>
  <si>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</si>
  <si>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</si>
  <si>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</si>
  <si>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</si>
  <si>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</si>
  <si>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</si>
  <si>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</si>
  <si>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</si>
  <si>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</si>
  <si>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</si>
  <si>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</si>
  <si>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</si>
  <si>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</si>
  <si>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</si>
  <si>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</si>
  <si>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</si>
  <si>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</si>
  <si>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</si>
  <si>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</si>
  <si>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</si>
  <si>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</si>
  <si>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</si>
  <si>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</si>
  <si>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</si>
  <si>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</si>
  <si>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</si>
  <si>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</si>
  <si>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</si>
  <si>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</si>
  <si>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</si>
  <si>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</si>
  <si>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</si>
  <si>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</si>
  <si>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</si>
  <si>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</si>
  <si>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</si>
  <si>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</si>
  <si>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</si>
  <si>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</si>
  <si>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</si>
  <si>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</si>
  <si>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</si>
  <si>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</si>
  <si>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</si>
  <si>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</si>
  <si>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</si>
  <si>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</si>
  <si>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</si>
  <si>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</si>
  <si>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</si>
  <si>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</si>
  <si>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</si>
  <si>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</si>
  <si>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</si>
  <si>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</si>
  <si>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</si>
  <si>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</si>
  <si>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</si>
  <si>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</si>
  <si>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</si>
  <si>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</si>
  <si>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</si>
  <si>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</si>
  <si>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</si>
  <si>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</si>
  <si>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</si>
  <si>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</si>
  <si>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</si>
  <si>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</si>
  <si>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</si>
  <si>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</si>
  <si>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</si>
  <si>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</si>
  <si>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</si>
  <si>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</si>
  <si>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</si>
  <si>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</si>
  <si>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</si>
  <si>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</si>
  <si>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</si>
  <si>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</si>
  <si>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</si>
  <si>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</si>
  <si>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</si>
  <si>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</si>
  <si>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</si>
  <si>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</si>
  <si>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</si>
  <si>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</si>
  <si>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</si>
  <si>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</si>
  <si>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</si>
  <si>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</si>
  <si>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</si>
  <si>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</si>
  <si>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</si>
  <si>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</si>
  <si>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</si>
  <si>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</si>
  <si>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</si>
  <si>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</si>
  <si>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</si>
  <si>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</si>
  <si>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</si>
  <si>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</si>
  <si>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</si>
  <si>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</si>
  <si>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</si>
  <si>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</si>
  <si>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</si>
  <si>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</si>
  <si>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</si>
  <si>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</si>
  <si>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</si>
  <si>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</si>
  <si>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</si>
  <si>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</si>
  <si>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</si>
  <si>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</si>
  <si>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</si>
  <si>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</si>
  <si>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</si>
  <si>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</si>
  <si>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</si>
  <si>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</si>
  <si>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</si>
  <si>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</si>
  <si>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</si>
  <si>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</si>
  <si>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</si>
  <si>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</si>
  <si>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</si>
  <si>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</si>
  <si>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</si>
  <si>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</si>
  <si>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</si>
  <si>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</si>
  <si>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</si>
  <si>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</si>
  <si>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</si>
  <si>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</si>
  <si>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</si>
  <si>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</si>
  <si>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</si>
  <si>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</si>
  <si>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</si>
  <si>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</si>
  <si>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</si>
  <si>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</si>
  <si>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</si>
  <si>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</si>
  <si>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</si>
  <si>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</si>
  <si>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</si>
  <si>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</si>
  <si>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</si>
  <si>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</si>
  <si>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</si>
  <si>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</si>
  <si>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</si>
  <si>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</si>
  <si>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</si>
  <si>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</si>
  <si>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</si>
  <si>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</si>
  <si>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</si>
  <si>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</si>
  <si>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</si>
  <si>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</si>
  <si>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</si>
  <si>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</si>
  <si>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</si>
  <si>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</si>
  <si>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</si>
  <si>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</si>
  <si>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</si>
  <si>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</si>
  <si>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</si>
  <si>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</si>
  <si>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</si>
  <si>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</si>
  <si>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</si>
  <si>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</si>
  <si>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</si>
  <si>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</si>
  <si>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</si>
  <si>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</si>
  <si>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</si>
  <si>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</si>
  <si>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</si>
  <si>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</si>
  <si>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</si>
  <si>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</si>
  <si>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</si>
  <si>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</si>
  <si>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</si>
  <si>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</si>
  <si>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</si>
  <si>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</si>
  <si>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</si>
  <si>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</si>
  <si>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</si>
  <si>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</si>
  <si>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</si>
  <si>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</si>
  <si>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</si>
  <si>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</si>
  <si>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</si>
  <si>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</si>
  <si>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</si>
  <si>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</si>
  <si>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</si>
  <si>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</si>
  <si>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</si>
  <si>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</si>
  <si>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</si>
  <si>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</si>
  <si>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</si>
  <si>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</si>
  <si>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</si>
  <si>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</si>
  <si>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</si>
  <si>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</si>
  <si>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</si>
  <si>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</si>
  <si>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</si>
  <si>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</si>
  <si>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</si>
  <si>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</si>
  <si>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</si>
  <si>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</si>
  <si>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</si>
  <si>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</si>
  <si>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</si>
  <si>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</si>
  <si>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</si>
  <si>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</si>
  <si>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</si>
  <si>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</si>
  <si>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</si>
  <si>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</si>
  <si>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</si>
  <si>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</si>
  <si>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</si>
  <si>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</si>
  <si>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</si>
  <si>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</si>
  <si>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</si>
  <si>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</si>
  <si>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</si>
  <si>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</si>
  <si>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</si>
  <si>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</si>
  <si>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</si>
  <si>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</si>
  <si>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</si>
  <si>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</si>
  <si>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</si>
  <si>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</si>
  <si>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</si>
  <si>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</si>
  <si>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</si>
  <si>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</si>
  <si>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</si>
  <si>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</si>
  <si>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</si>
  <si>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</si>
  <si>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</si>
  <si>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</si>
  <si>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</si>
  <si>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</si>
  <si>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</si>
  <si>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</si>
  <si>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</si>
  <si>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</si>
  <si>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</si>
  <si>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</si>
  <si>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</si>
  <si>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</si>
  <si>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</si>
  <si>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</si>
  <si>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</si>
  <si>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</si>
  <si>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</si>
  <si>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</si>
  <si>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</si>
  <si>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</si>
  <si>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</si>
  <si>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</si>
  <si>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</si>
  <si>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</si>
  <si>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</si>
  <si>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</si>
  <si>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</si>
  <si>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</si>
  <si>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</si>
  <si>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</si>
  <si>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</si>
  <si>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</si>
  <si>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</si>
  <si>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</si>
  <si>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</si>
  <si>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</si>
  <si>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</si>
  <si>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</si>
  <si>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</si>
  <si>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</si>
  <si>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</si>
  <si>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</si>
  <si>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</si>
  <si>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</si>
  <si>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</si>
  <si>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</si>
  <si>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</si>
  <si>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</si>
  <si>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</si>
  <si>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</si>
  <si>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</si>
  <si>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</si>
  <si>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</si>
  <si>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</si>
  <si>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</si>
  <si>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</si>
  <si>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</si>
  <si>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</si>
  <si>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</si>
  <si>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</si>
  <si>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</si>
  <si>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</si>
  <si>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</si>
  <si>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</si>
  <si>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</si>
  <si>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</si>
  <si>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</si>
  <si>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</si>
  <si>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</si>
  <si>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</si>
  <si>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</si>
  <si>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</si>
  <si>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</si>
  <si>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</si>
  <si>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</si>
  <si>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</si>
  <si>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</si>
  <si>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</si>
  <si>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</si>
  <si>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</si>
  <si>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</si>
  <si>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</si>
  <si>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</si>
  <si>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</si>
  <si>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</si>
  <si>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</si>
  <si>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</si>
  <si>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</si>
  <si>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</si>
  <si>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</si>
  <si>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</si>
  <si>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</si>
  <si>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</si>
  <si>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</si>
  <si>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</si>
  <si>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</si>
  <si>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</si>
  <si>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</si>
  <si>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</si>
  <si>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</si>
  <si>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</si>
  <si>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</si>
  <si>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</si>
  <si>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</si>
  <si>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</si>
  <si>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</si>
  <si>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</si>
  <si>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</si>
  <si>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</si>
  <si>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</si>
  <si>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</si>
  <si>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</si>
  <si>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</si>
  <si>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</si>
  <si>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</si>
  <si>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</si>
  <si>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</si>
  <si>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</si>
  <si>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</si>
  <si>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</si>
  <si>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</si>
  <si>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</si>
  <si>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</si>
  <si>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</si>
  <si>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</si>
  <si>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</si>
  <si>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</si>
  <si>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</si>
  <si>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</si>
  <si>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</si>
  <si>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</si>
  <si>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</si>
  <si>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</si>
  <si>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</si>
  <si>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</si>
  <si>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</si>
  <si>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</si>
  <si>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</si>
  <si>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</si>
  <si>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</si>
  <si>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</si>
  <si>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</si>
  <si>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</si>
  <si>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</si>
  <si>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</si>
  <si>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</si>
  <si>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</si>
  <si>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</si>
  <si>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</si>
  <si>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</si>
  <si>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</si>
  <si>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</si>
  <si>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</si>
  <si>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</si>
  <si>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</si>
  <si>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</si>
  <si>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</si>
  <si>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</si>
  <si>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</si>
  <si>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</si>
  <si>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</si>
  <si>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</si>
  <si>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</si>
  <si>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</si>
  <si>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</si>
  <si>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</si>
  <si>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</si>
  <si>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</si>
  <si>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</si>
  <si>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</si>
  <si>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</si>
  <si>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</si>
  <si>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</si>
  <si>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</si>
  <si>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</si>
  <si>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</si>
  <si>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</si>
  <si>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</si>
  <si>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</si>
  <si>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</si>
  <si>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</si>
  <si>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</si>
  <si>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</si>
  <si>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</si>
  <si>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</si>
  <si>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</si>
  <si>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</si>
  <si>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</si>
  <si>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</si>
  <si>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</si>
  <si>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</si>
  <si>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</si>
  <si>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</si>
  <si>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</si>
  <si>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</si>
  <si>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</si>
  <si>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</si>
  <si>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</si>
  <si>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</si>
  <si>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</si>
  <si>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</si>
  <si>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</si>
  <si>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</si>
  <si>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</si>
  <si>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</si>
  <si>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</si>
  <si>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</si>
  <si>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</si>
  <si>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</si>
  <si>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</si>
  <si>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</si>
  <si>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</si>
  <si>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</si>
  <si>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</si>
  <si>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</si>
  <si>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</si>
  <si>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</si>
  <si>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</si>
  <si>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</si>
  <si>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</si>
  <si>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</si>
  <si>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</si>
  <si>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</si>
  <si>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</si>
  <si>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</si>
  <si>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</si>
  <si>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</si>
  <si>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</si>
  <si>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</si>
  <si>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</si>
  <si>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</si>
  <si>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</si>
  <si>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</si>
  <si>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</si>
  <si>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</si>
  <si>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</si>
  <si>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</si>
  <si>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</si>
  <si>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</si>
  <si>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</si>
  <si>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</si>
  <si>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</si>
  <si>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</si>
  <si>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</si>
  <si>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</si>
  <si>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</si>
  <si>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</si>
  <si>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</si>
  <si>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</si>
  <si>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</si>
  <si>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</si>
  <si>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</si>
  <si>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</si>
  <si>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</si>
  <si>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</si>
  <si>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</si>
  <si>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</si>
  <si>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</si>
  <si>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</si>
  <si>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</si>
  <si>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</si>
  <si>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</si>
  <si>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</si>
  <si>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</si>
  <si>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</si>
  <si>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</si>
  <si>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</si>
  <si>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</si>
  <si>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</si>
  <si>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</si>
  <si>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</si>
  <si>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</si>
  <si>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</si>
  <si>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</si>
  <si>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</si>
  <si>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</si>
  <si>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</si>
  <si>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</si>
  <si>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</si>
  <si>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</si>
  <si>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</si>
  <si>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</si>
  <si>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</si>
  <si>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</si>
  <si>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</si>
  <si>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</si>
  <si>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</si>
  <si>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</si>
  <si>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</si>
  <si>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</si>
  <si>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</si>
  <si>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</si>
  <si>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</si>
  <si>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</si>
  <si>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</si>
  <si>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</si>
  <si>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</si>
  <si>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</si>
  <si>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</si>
  <si>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</si>
  <si>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</si>
  <si>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</si>
  <si>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</si>
  <si>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</si>
  <si>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</si>
  <si>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</si>
  <si>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</si>
  <si>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</si>
  <si>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</si>
  <si>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</si>
  <si>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</si>
  <si>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</si>
  <si>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</si>
  <si>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</si>
  <si>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</si>
  <si>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</si>
  <si>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</si>
  <si>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</si>
  <si>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</si>
  <si>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</si>
  <si>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</si>
  <si>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</si>
  <si>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</si>
  <si>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</si>
  <si>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</si>
  <si>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</si>
  <si>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</si>
  <si>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</si>
  <si>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</si>
  <si>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</si>
  <si>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</si>
  <si>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</si>
  <si>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</si>
  <si>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</si>
  <si>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</si>
  <si>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</si>
  <si>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</si>
  <si>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</si>
  <si>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</si>
  <si>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</si>
  <si>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</si>
  <si>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</si>
  <si>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</si>
  <si>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</si>
  <si>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</si>
  <si>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</si>
  <si>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</si>
  <si>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</si>
  <si>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</si>
  <si>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</si>
  <si>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</si>
  <si>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</si>
  <si>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</si>
  <si>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</si>
  <si>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</si>
  <si>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</si>
  <si>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</si>
  <si>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</si>
  <si>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</si>
  <si>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</si>
  <si>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</si>
  <si>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</si>
  <si>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</si>
  <si>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</si>
  <si>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</si>
  <si>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</si>
  <si>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</si>
  <si>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</si>
  <si>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</si>
  <si>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</si>
  <si>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</si>
  <si>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</si>
  <si>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</si>
  <si>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</si>
  <si>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</si>
  <si>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</si>
  <si>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</si>
  <si>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</si>
  <si>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</si>
  <si>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</si>
  <si>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</si>
  <si>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</si>
  <si>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</si>
  <si>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</si>
  <si>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</si>
  <si>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</si>
  <si>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</si>
  <si>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</si>
  <si>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</si>
  <si>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</si>
  <si>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</si>
  <si>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</si>
  <si>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</si>
  <si>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</si>
  <si>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</si>
  <si>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</si>
  <si>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</si>
  <si>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</si>
  <si>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</si>
  <si>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</si>
  <si>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</si>
  <si>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</si>
  <si>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</si>
  <si>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</si>
  <si>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</si>
  <si>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</si>
  <si>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</si>
  <si>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</si>
  <si>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</si>
  <si>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</si>
  <si>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</si>
  <si>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</si>
  <si>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</si>
  <si>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</si>
  <si>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</si>
  <si>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</si>
  <si>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</si>
  <si>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</si>
  <si>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</si>
  <si>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</si>
  <si>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</si>
  <si>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</si>
  <si>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</si>
  <si>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</si>
  <si>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</si>
  <si>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</si>
  <si>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</si>
  <si>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</si>
  <si>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</si>
  <si>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</si>
  <si>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</si>
  <si>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</si>
  <si>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</si>
  <si>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</si>
  <si>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</si>
  <si>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</si>
  <si>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</si>
  <si>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</si>
  <si>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</si>
  <si>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</si>
  <si>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</si>
  <si>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</si>
  <si>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</si>
  <si>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</si>
  <si>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</si>
  <si>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</si>
  <si>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</si>
  <si>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</si>
  <si>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</si>
  <si>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</si>
  <si>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</si>
  <si>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</si>
  <si>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</si>
  <si>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</si>
  <si>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</si>
  <si>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</si>
  <si>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</si>
  <si>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</si>
  <si>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</si>
  <si>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</si>
  <si>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</si>
  <si>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</si>
  <si>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</si>
  <si>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</si>
  <si>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</si>
  <si>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</si>
  <si>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</si>
  <si>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</si>
  <si>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</si>
  <si>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</si>
  <si>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</si>
  <si>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</si>
  <si>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</si>
  <si>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</si>
  <si>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</si>
  <si>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</si>
  <si>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</si>
  <si>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</si>
  <si>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</si>
  <si>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</si>
  <si>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</si>
  <si>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</si>
  <si>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</si>
  <si>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</si>
  <si>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</si>
  <si>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</si>
  <si>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</si>
  <si>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</si>
  <si>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</si>
  <si>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</si>
  <si>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</si>
  <si>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</si>
  <si>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</si>
  <si>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</si>
  <si>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</si>
  <si>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</si>
  <si>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</si>
  <si>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</si>
  <si>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</si>
  <si>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</si>
  <si>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</si>
  <si>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</si>
  <si>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</si>
  <si>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</si>
  <si>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</si>
  <si>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</si>
  <si>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</si>
  <si>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</si>
  <si>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</si>
  <si>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</si>
  <si>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</si>
  <si>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</si>
  <si>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</si>
  <si>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</si>
  <si>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</si>
  <si>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</si>
  <si>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</si>
  <si>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</si>
  <si>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</si>
  <si>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</si>
  <si>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</si>
  <si>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</si>
  <si>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</si>
  <si>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</si>
  <si>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</si>
  <si>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</si>
  <si>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</si>
  <si>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</si>
  <si>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</si>
  <si>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</si>
  <si>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</si>
  <si>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</si>
  <si>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</si>
  <si>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</si>
  <si>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</si>
  <si>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</si>
  <si>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</si>
  <si>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</si>
  <si>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</si>
  <si>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</si>
  <si>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</si>
  <si>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</si>
  <si>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</si>
  <si>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</si>
  <si>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</si>
  <si>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</si>
  <si>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</si>
  <si>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</si>
  <si>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</si>
  <si>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</si>
  <si>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</si>
  <si>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</si>
  <si>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</si>
  <si>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</si>
  <si>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</si>
  <si>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</si>
  <si>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</si>
  <si>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</si>
  <si>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</si>
  <si>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</si>
  <si>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</si>
  <si>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</si>
  <si>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</si>
  <si>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</si>
  <si>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</si>
  <si>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</si>
  <si>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</si>
  <si>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</si>
  <si>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</si>
  <si>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</si>
  <si>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</si>
  <si>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</si>
  <si>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</si>
  <si>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</si>
  <si>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</si>
  <si>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</si>
  <si>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</si>
  <si>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</si>
  <si>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</si>
  <si>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</si>
  <si>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</si>
  <si>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</si>
  <si>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</si>
  <si>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</si>
  <si>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</si>
  <si>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</si>
  <si>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</si>
  <si>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</si>
  <si>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</si>
  <si>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</si>
  <si>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</si>
  <si>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</si>
  <si>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</si>
  <si>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</si>
  <si>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</si>
  <si>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</si>
  <si>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</si>
  <si>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</si>
  <si>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</si>
  <si>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</si>
  <si>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</si>
  <si>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</si>
  <si>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</si>
  <si>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</si>
  <si>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</si>
  <si>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</si>
  <si>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</si>
  <si>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</si>
  <si>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</si>
  <si>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</si>
  <si>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</si>
  <si>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</si>
  <si>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</si>
  <si>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</si>
  <si>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</si>
  <si>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</si>
  <si>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</si>
  <si>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</si>
  <si>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</si>
  <si>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</si>
  <si>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</si>
  <si>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</si>
  <si>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</si>
  <si>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</si>
  <si>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</si>
  <si>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</si>
  <si>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</si>
  <si>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</si>
  <si>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</si>
  <si>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</si>
  <si>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</si>
  <si>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</si>
  <si>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</si>
  <si>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</si>
  <si>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</si>
  <si>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</si>
  <si>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</si>
  <si>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</si>
  <si>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</si>
  <si>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</si>
  <si>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</si>
  <si>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</si>
  <si>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</si>
  <si>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</si>
  <si>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</si>
  <si>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</si>
  <si>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</si>
  <si>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</si>
  <si>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</si>
  <si>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</si>
  <si>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</si>
  <si>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</si>
  <si>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</si>
  <si>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</si>
  <si>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</si>
  <si>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</si>
  <si>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</si>
  <si>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</si>
  <si>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</si>
  <si>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</si>
  <si>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</si>
  <si>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</si>
  <si>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</si>
  <si>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</si>
  <si>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</si>
  <si>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</si>
  <si>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</si>
  <si>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</si>
  <si>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</si>
  <si>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</si>
  <si>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</si>
  <si>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</si>
  <si>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</si>
  <si>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</si>
  <si>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</si>
  <si>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</si>
  <si>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</si>
  <si>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</si>
  <si>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</si>
  <si>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</si>
  <si>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</si>
  <si>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</si>
  <si>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</si>
  <si>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</si>
  <si>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</si>
  <si>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</si>
  <si>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</si>
  <si>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</si>
  <si>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</si>
  <si>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</si>
  <si>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</si>
  <si>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</si>
  <si>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</si>
  <si>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</si>
  <si>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</si>
  <si>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</si>
  <si>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</si>
  <si>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</si>
  <si>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</si>
  <si>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</si>
  <si>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</si>
  <si>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</si>
  <si>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</si>
  <si>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</si>
  <si>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</si>
  <si>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</si>
  <si>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</si>
  <si>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</si>
  <si>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</si>
  <si>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</si>
  <si>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</si>
  <si>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</si>
  <si>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</si>
  <si>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</si>
  <si>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</si>
  <si>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</si>
  <si>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</si>
  <si>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</si>
  <si>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</si>
  <si>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</si>
  <si>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</si>
  <si>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</si>
  <si>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</si>
  <si>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</si>
  <si>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</si>
  <si>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</si>
  <si>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</si>
  <si>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</si>
  <si>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</si>
  <si>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</si>
  <si>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</si>
  <si>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</si>
  <si>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</si>
  <si>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</si>
  <si>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</si>
  <si>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</si>
  <si>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</si>
  <si>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</si>
  <si>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</si>
  <si>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</si>
  <si>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</si>
  <si>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</si>
  <si>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</si>
  <si>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</si>
  <si>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</si>
  <si>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</si>
  <si>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</si>
  <si>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</si>
  <si>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</si>
  <si>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</si>
  <si>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</si>
  <si>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</si>
  <si>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</si>
  <si>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</si>
  <si>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</si>
  <si>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</si>
  <si>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</si>
  <si>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</si>
  <si>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</si>
  <si>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</si>
  <si>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</si>
  <si>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</si>
  <si>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</si>
  <si>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</si>
  <si>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</si>
  <si>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</si>
  <si>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</si>
  <si>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</si>
  <si>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</si>
  <si>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</si>
  <si>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</si>
  <si>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</si>
  <si>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</si>
  <si>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</si>
  <si>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</si>
  <si>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</si>
  <si>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</si>
  <si>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</si>
  <si>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</si>
  <si>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</si>
  <si>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</si>
  <si>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</si>
  <si>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</si>
  <si>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</si>
  <si>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</si>
  <si>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</si>
  <si>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</si>
  <si>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</si>
  <si>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</si>
  <si>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</si>
  <si>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</si>
  <si>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</si>
  <si>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</si>
  <si>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</si>
  <si>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</si>
  <si>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</si>
  <si>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</si>
  <si>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</si>
  <si>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</si>
  <si>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</si>
  <si>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</si>
  <si>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</si>
  <si>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</si>
  <si>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</si>
  <si>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</si>
  <si>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</si>
  <si>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</si>
  <si>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</si>
  <si>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</si>
  <si>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</si>
  <si>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</si>
  <si>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</si>
  <si>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</si>
  <si>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</si>
  <si>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</si>
  <si>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</si>
  <si>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</si>
  <si>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</si>
  <si>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</si>
  <si>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</si>
  <si>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</si>
  <si>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</si>
  <si>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</si>
  <si>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</si>
  <si>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</si>
  <si>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</si>
  <si>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</si>
  <si>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</si>
  <si>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</si>
  <si>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</si>
  <si>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</si>
  <si>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</si>
  <si>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</si>
  <si>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</si>
  <si>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</si>
  <si>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</si>
  <si>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</si>
  <si>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</si>
  <si>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</si>
  <si>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</si>
  <si>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</si>
  <si>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</si>
  <si>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</si>
  <si>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</si>
  <si>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</si>
  <si>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</si>
  <si>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</si>
  <si>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</si>
  <si>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</si>
  <si>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</si>
  <si>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</si>
  <si>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</si>
  <si>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</si>
  <si>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</si>
  <si>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</si>
  <si>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</si>
  <si>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</si>
  <si>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</si>
  <si>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</si>
  <si>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</si>
  <si>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</si>
  <si>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</si>
  <si>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</si>
  <si>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</si>
  <si>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</si>
  <si>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</si>
  <si>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</si>
  <si>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</si>
  <si>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</si>
  <si>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</si>
  <si>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</si>
  <si>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</si>
  <si>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</si>
  <si>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</si>
  <si>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</si>
  <si>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</si>
  <si>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</si>
  <si>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</si>
  <si>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</si>
  <si>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</si>
  <si>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</si>
  <si>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</si>
  <si>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</si>
  <si>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</si>
  <si>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</si>
  <si>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</si>
  <si>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</si>
  <si>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</si>
  <si>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</si>
  <si>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</si>
  <si>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</si>
  <si>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</si>
  <si>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</si>
  <si>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</si>
  <si>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</si>
  <si>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</si>
  <si>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</si>
  <si>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</si>
  <si>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</si>
  <si>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</si>
  <si>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</si>
  <si>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</si>
  <si>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</si>
  <si>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</si>
  <si>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</si>
  <si>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</si>
  <si>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</si>
  <si>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</si>
  <si>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</si>
  <si>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</si>
  <si>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</si>
  <si>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</si>
  <si>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</si>
  <si>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</si>
  <si>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</si>
  <si>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</si>
  <si>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</si>
  <si>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</si>
  <si>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</si>
  <si>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</si>
  <si>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</si>
  <si>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</si>
  <si>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</si>
  <si>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</si>
  <si>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</si>
  <si>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</si>
  <si>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</si>
  <si>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</si>
  <si>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</si>
  <si>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</si>
  <si>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</si>
  <si>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</si>
  <si>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</si>
  <si>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</si>
  <si>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</si>
  <si>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</si>
  <si>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</si>
  <si>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</si>
  <si>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</si>
  <si>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</si>
  <si>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</si>
  <si>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</si>
  <si>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</si>
  <si>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</si>
  <si>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</si>
  <si>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</si>
  <si>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</si>
  <si>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</si>
  <si>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</si>
  <si>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</si>
  <si>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</si>
  <si>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</si>
  <si>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</si>
  <si>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</si>
  <si>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</si>
  <si>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</si>
  <si>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</si>
  <si>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</si>
  <si>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</si>
  <si>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</si>
  <si>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</si>
  <si>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</si>
  <si>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</si>
  <si>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</si>
  <si>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</si>
  <si>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</si>
  <si>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</si>
  <si>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</si>
  <si>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</si>
  <si>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</si>
  <si>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</si>
  <si>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</si>
  <si>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</si>
  <si>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</si>
  <si>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</si>
  <si>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</si>
  <si>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</si>
  <si>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</si>
  <si>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</si>
  <si>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</si>
  <si>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</si>
  <si>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</si>
  <si>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</si>
  <si>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</si>
  <si>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</si>
  <si>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</si>
  <si>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</si>
  <si>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</si>
  <si>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</si>
  <si>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</si>
  <si>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</si>
  <si>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</si>
  <si>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</si>
  <si>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</si>
  <si>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</si>
  <si>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</si>
  <si>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</si>
  <si>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</si>
  <si>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</si>
  <si>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</si>
  <si>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</si>
  <si>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</si>
  <si>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</si>
  <si>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</si>
  <si>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</si>
  <si>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</si>
  <si>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</si>
  <si>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</si>
  <si>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</si>
  <si>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</si>
  <si>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</si>
  <si>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</si>
  <si>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</si>
  <si>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</si>
  <si>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</si>
  <si>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</si>
  <si>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</si>
  <si>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</si>
  <si>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</si>
  <si>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</si>
  <si>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</si>
  <si>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</si>
  <si>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</si>
  <si>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</si>
  <si>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</si>
  <si>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</si>
  <si>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</si>
  <si>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</si>
  <si>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</si>
  <si>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</si>
  <si>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</si>
  <si>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</si>
  <si>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</si>
  <si>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</si>
  <si>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</si>
  <si>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</si>
  <si>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</si>
  <si>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</si>
  <si>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</si>
  <si>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</si>
  <si>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</si>
  <si>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</si>
  <si>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</si>
  <si>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</si>
  <si>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</si>
  <si>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</si>
  <si>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</si>
  <si>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</si>
  <si>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</si>
  <si>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</si>
  <si>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</si>
  <si>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</si>
  <si>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</si>
  <si>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</si>
  <si>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</si>
  <si>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</si>
  <si>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</si>
  <si>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</si>
  <si>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</si>
  <si>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</si>
  <si>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</si>
  <si>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</si>
  <si>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</si>
  <si>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</si>
  <si>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</si>
  <si>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</si>
  <si>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</si>
  <si>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</si>
  <si>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</si>
  <si>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</si>
  <si>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</si>
  <si>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</si>
  <si>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</si>
  <si>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</si>
  <si>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</si>
  <si>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</si>
  <si>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</si>
  <si>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</si>
  <si>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</si>
  <si>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</si>
  <si>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</si>
  <si>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</si>
  <si>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</si>
  <si>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</si>
  <si>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</si>
  <si>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</si>
  <si>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</si>
  <si>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</si>
  <si>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</si>
  <si>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</si>
  <si>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</si>
  <si>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</si>
  <si>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</si>
  <si>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</si>
  <si>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</si>
  <si>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</si>
  <si>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</si>
  <si>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</si>
  <si>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</si>
  <si>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</si>
  <si>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</si>
  <si>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</si>
  <si>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</si>
  <si>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</si>
  <si>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</si>
  <si>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</si>
  <si>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</si>
  <si>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</si>
  <si>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</si>
  <si>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</si>
  <si>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</si>
  <si>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</si>
  <si>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</si>
  <si>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</si>
  <si>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</si>
  <si>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</si>
  <si>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</si>
  <si>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</si>
  <si>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</si>
  <si>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</si>
  <si>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</si>
  <si>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</si>
  <si>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</si>
  <si>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</si>
  <si>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</si>
  <si>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</si>
  <si>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</si>
  <si>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</si>
  <si>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</si>
  <si>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</si>
  <si>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</si>
  <si>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</si>
  <si>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</si>
  <si>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</si>
  <si>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</si>
  <si>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</si>
  <si>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</si>
  <si>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</si>
  <si>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</si>
  <si>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</si>
  <si>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</si>
  <si>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</si>
  <si>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</si>
  <si>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</si>
  <si>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</si>
  <si>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</si>
  <si>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</si>
  <si>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</si>
  <si>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</si>
  <si>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</si>
  <si>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</si>
  <si>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</si>
  <si>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</si>
  <si>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</si>
  <si>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</si>
  <si>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</si>
  <si>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</si>
  <si>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</si>
  <si>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</si>
  <si>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</si>
  <si>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</si>
  <si>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</si>
  <si>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</si>
  <si>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</si>
  <si>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</si>
  <si>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</si>
  <si>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</si>
  <si>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</si>
  <si>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</si>
  <si>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</si>
  <si>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</si>
  <si>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</si>
  <si>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</si>
  <si>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</si>
  <si>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</si>
  <si>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</si>
  <si>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</si>
  <si>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</si>
  <si>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</si>
  <si>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</si>
  <si>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</si>
  <si>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</si>
  <si>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</si>
  <si>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</si>
  <si>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</si>
  <si>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</si>
  <si>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</si>
  <si>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</si>
  <si>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</si>
  <si>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</si>
  <si>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</si>
  <si>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</si>
  <si>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</si>
  <si>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</si>
  <si>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</si>
  <si>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</si>
  <si>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</si>
  <si>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</si>
  <si>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</si>
  <si>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</si>
  <si>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</si>
  <si>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</si>
  <si>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</si>
  <si>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</si>
  <si>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</si>
  <si>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</si>
  <si>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</si>
  <si>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</si>
  <si>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</si>
  <si>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</si>
  <si>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</si>
  <si>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</si>
  <si>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</si>
  <si>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</si>
  <si>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</si>
  <si>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</si>
  <si>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</si>
  <si>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</si>
  <si>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</si>
  <si>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</si>
  <si>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</si>
  <si>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</si>
  <si>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</si>
  <si>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</si>
  <si>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</si>
  <si>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</si>
  <si>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</si>
  <si>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</si>
  <si>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</si>
  <si>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</si>
  <si>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</si>
  <si>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</si>
  <si>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</si>
  <si>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</si>
  <si>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</si>
  <si>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</si>
  <si>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</si>
  <si>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</si>
  <si>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</si>
  <si>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</si>
  <si>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</si>
  <si>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</si>
  <si>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</si>
  <si>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</si>
  <si>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</si>
  <si>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</si>
  <si>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</si>
  <si>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</si>
  <si>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</si>
  <si>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</si>
  <si>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</si>
  <si>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</si>
  <si>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</si>
  <si>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</si>
  <si>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</si>
  <si>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</si>
  <si>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</si>
  <si>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</si>
  <si>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</si>
  <si>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</si>
  <si>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</si>
  <si>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</si>
  <si>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</si>
  <si>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</si>
  <si>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</si>
  <si>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</si>
  <si>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</si>
  <si>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</si>
  <si>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</si>
  <si>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</si>
  <si>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</si>
  <si>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</si>
  <si>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</si>
  <si>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</si>
  <si>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</si>
  <si>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</si>
  <si>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</si>
  <si>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</si>
  <si>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</si>
  <si>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</si>
  <si>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</si>
  <si>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</si>
  <si>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</si>
  <si>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</si>
  <si>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</si>
  <si>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</si>
  <si>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</si>
  <si>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</si>
  <si>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</si>
  <si>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</si>
  <si>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</si>
  <si>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</si>
  <si>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</si>
  <si>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</si>
  <si>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</si>
  <si>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</si>
  <si>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</si>
  <si>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</si>
  <si>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</si>
  <si>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</si>
  <si>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</si>
  <si>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</si>
  <si>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</si>
  <si>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</si>
  <si>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</si>
  <si>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</si>
  <si>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</si>
  <si>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</si>
  <si>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</si>
  <si>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</si>
  <si>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</si>
  <si>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</si>
  <si>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</si>
  <si>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</si>
  <si>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</si>
  <si>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</si>
  <si>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</si>
  <si>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</si>
  <si>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</si>
  <si>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</si>
  <si>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</si>
  <si>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</si>
  <si>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</si>
  <si>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</si>
  <si>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</si>
  <si>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</si>
  <si>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</si>
  <si>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</si>
  <si>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</si>
  <si>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</si>
  <si>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</si>
  <si>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</si>
  <si>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</si>
  <si>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</si>
  <si>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</si>
  <si>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</si>
  <si>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</si>
  <si>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</si>
  <si>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</si>
  <si>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</si>
  <si>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</si>
  <si>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</si>
  <si>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</si>
  <si>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</si>
  <si>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</si>
  <si>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</si>
  <si>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</si>
  <si>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</si>
  <si>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</si>
  <si>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</si>
  <si>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</si>
  <si>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</si>
  <si>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</si>
  <si>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</si>
  <si>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</si>
  <si>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</si>
  <si>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</si>
  <si>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</si>
  <si>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</si>
  <si>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</si>
  <si>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</si>
  <si>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</si>
  <si>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</si>
  <si>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</si>
  <si>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</si>
  <si>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</si>
  <si>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</si>
  <si>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</si>
  <si>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</si>
  <si>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</si>
  <si>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</si>
  <si>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</si>
  <si>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</si>
  <si>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</si>
  <si>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</si>
  <si>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</si>
  <si>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</si>
  <si>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</si>
  <si>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</si>
  <si>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</si>
  <si>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</si>
  <si>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</si>
  <si>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</si>
  <si>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</si>
  <si>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</si>
  <si>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</si>
  <si>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</si>
  <si>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</si>
  <si>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</si>
  <si>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</si>
  <si>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</si>
  <si>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</si>
  <si>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</si>
  <si>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</si>
  <si>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</si>
  <si>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</si>
  <si>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</si>
  <si>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</si>
  <si>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</si>
  <si>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</si>
  <si>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</si>
  <si>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</si>
  <si>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</si>
  <si>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</si>
  <si>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</si>
  <si>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</si>
  <si>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</si>
  <si>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</si>
  <si>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</si>
  <si>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</si>
  <si>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</si>
  <si>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</si>
  <si>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</si>
  <si>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</si>
  <si>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</si>
  <si>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</si>
  <si>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</si>
  <si>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</si>
  <si>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</si>
  <si>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</si>
  <si>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</si>
  <si>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</si>
  <si>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</si>
  <si>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</si>
  <si>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</si>
  <si>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</si>
  <si>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</si>
  <si>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</si>
  <si>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</si>
  <si>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</si>
  <si>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</si>
  <si>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</si>
  <si>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</si>
  <si>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</si>
  <si>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</si>
  <si>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</si>
  <si>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</si>
  <si>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</si>
  <si>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</si>
  <si>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</si>
  <si>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</si>
  <si>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</si>
  <si>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</si>
  <si>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</si>
  <si>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</si>
  <si>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</si>
  <si>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</si>
  <si>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</si>
  <si>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</si>
  <si>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</si>
  <si>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</si>
  <si>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</si>
  <si>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</si>
  <si>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</si>
  <si>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</si>
  <si>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</si>
  <si>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</si>
  <si>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</si>
  <si>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</si>
  <si>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</si>
  <si>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</si>
  <si>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</si>
  <si>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</si>
  <si>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</si>
  <si>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</si>
  <si>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</si>
  <si>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</si>
  <si>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</si>
  <si>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</si>
  <si>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</si>
  <si>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</si>
  <si>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</si>
  <si>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</si>
  <si>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</si>
  <si>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</si>
  <si>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</si>
  <si>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</si>
  <si>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</si>
  <si>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</si>
  <si>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</si>
  <si>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</si>
  <si>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</si>
  <si>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</si>
  <si>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</si>
  <si>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</si>
  <si>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</si>
  <si>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</si>
  <si>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</si>
  <si>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</si>
  <si>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</si>
  <si>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</si>
  <si>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</si>
  <si>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</si>
  <si>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</si>
  <si>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</si>
  <si>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</si>
  <si>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</si>
  <si>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</si>
  <si>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</si>
  <si>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</si>
  <si>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</si>
  <si>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</si>
  <si>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</si>
  <si>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</si>
  <si>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</si>
  <si>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</si>
  <si>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</si>
  <si>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</si>
  <si>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</si>
  <si>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</si>
  <si>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</si>
  <si>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</si>
  <si>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</si>
  <si>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</si>
  <si>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</si>
  <si>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</si>
  <si>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</si>
  <si>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</si>
  <si>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</si>
  <si>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</si>
  <si>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</si>
  <si>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</si>
  <si>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</si>
  <si>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</si>
  <si>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</si>
  <si>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</si>
  <si>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</si>
  <si>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</si>
  <si>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</si>
  <si>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</si>
  <si>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</si>
  <si>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</si>
  <si>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</si>
  <si>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</si>
  <si>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</si>
  <si>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</si>
  <si>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</si>
  <si>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</si>
  <si>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</si>
  <si>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</si>
  <si>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</si>
  <si>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</si>
  <si>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</si>
  <si>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</si>
  <si>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</si>
  <si>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</si>
  <si>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</si>
  <si>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</si>
  <si>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</si>
  <si>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</si>
  <si>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</si>
  <si>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</si>
  <si>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</si>
  <si>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</si>
  <si>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</si>
  <si>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</si>
  <si>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</si>
  <si>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</si>
  <si>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</si>
  <si>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</si>
  <si>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</si>
  <si>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</si>
  <si>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</si>
  <si>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</si>
  <si>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</si>
  <si>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</si>
  <si>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</si>
  <si>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</si>
  <si>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</si>
  <si>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</si>
  <si>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</si>
  <si>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</si>
  <si>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</si>
  <si>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</si>
  <si>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</si>
  <si>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</si>
  <si>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</si>
  <si>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</si>
  <si>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</si>
  <si>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</si>
  <si>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</si>
  <si>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</si>
  <si>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</si>
  <si>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</si>
  <si>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</si>
  <si>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</si>
  <si>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</si>
  <si>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</si>
  <si>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</si>
  <si>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</si>
  <si>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</si>
  <si>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</si>
  <si>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</si>
  <si>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</si>
  <si>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</si>
  <si>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</si>
  <si>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</si>
  <si>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</si>
  <si>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</si>
  <si>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</si>
  <si>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</si>
  <si>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</si>
  <si>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</si>
  <si>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</si>
  <si>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</si>
  <si>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</si>
  <si>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</si>
  <si>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</si>
  <si>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</si>
  <si>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</si>
  <si>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</si>
  <si>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</si>
  <si>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</si>
  <si>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</si>
  <si>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</si>
  <si>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</si>
  <si>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</si>
  <si>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</si>
  <si>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</si>
  <si>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</si>
  <si>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</si>
  <si>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</si>
  <si>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</si>
  <si>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</si>
  <si>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</si>
  <si>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</si>
  <si>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</si>
  <si>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</si>
  <si>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</si>
  <si>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</si>
  <si>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</si>
  <si>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</si>
  <si>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</si>
  <si>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</si>
  <si>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</si>
  <si>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</si>
  <si>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</si>
  <si>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</si>
  <si>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</si>
  <si>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</si>
  <si>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</si>
  <si>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</si>
  <si>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</si>
  <si>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</si>
  <si>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</si>
  <si>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</si>
  <si>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</si>
  <si>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</si>
  <si>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</si>
  <si>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</si>
  <si>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</si>
  <si>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</si>
  <si>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</si>
  <si>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</si>
  <si>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</si>
  <si>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</si>
  <si>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</si>
  <si>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</si>
  <si>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</si>
  <si>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</si>
  <si>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</si>
  <si>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</si>
  <si>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</si>
  <si>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</si>
  <si>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</si>
  <si>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</si>
  <si>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</si>
  <si>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</si>
  <si>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</si>
  <si>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</si>
  <si>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</si>
  <si>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</si>
  <si>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</si>
  <si>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</si>
  <si>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</si>
  <si>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</si>
  <si>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</si>
  <si>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</si>
  <si>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</si>
  <si>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</si>
  <si>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</si>
  <si>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</si>
  <si>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</si>
  <si>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</si>
  <si>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</si>
  <si>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</si>
  <si>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</si>
  <si>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</si>
  <si>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</si>
  <si>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</si>
  <si>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</si>
  <si>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</si>
  <si>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</si>
  <si>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</si>
  <si>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</si>
  <si>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</si>
  <si>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</si>
  <si>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</si>
  <si>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</si>
  <si>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</si>
  <si>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</si>
  <si>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</si>
  <si>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</si>
  <si>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</si>
  <si>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</si>
  <si>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</si>
  <si>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</si>
  <si>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</si>
  <si>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</si>
  <si>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</si>
  <si>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</si>
  <si>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</si>
  <si>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</si>
  <si>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</si>
  <si>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</si>
  <si>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</si>
  <si>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</si>
  <si>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</si>
  <si>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</si>
  <si>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</si>
  <si>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</si>
  <si>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</si>
  <si>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</si>
  <si>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</si>
  <si>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</si>
  <si>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</si>
  <si>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</si>
  <si>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</si>
  <si>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</si>
  <si>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</si>
  <si>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</si>
  <si>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</si>
  <si>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</si>
  <si>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</si>
  <si>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</si>
  <si>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</si>
  <si>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</si>
  <si>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</si>
  <si>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</si>
  <si>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</si>
  <si>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</si>
  <si>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</si>
  <si>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</si>
  <si>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</si>
  <si>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</si>
  <si>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</si>
  <si>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</si>
  <si>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</si>
  <si>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</si>
  <si>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</si>
  <si>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</si>
  <si>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</si>
  <si>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</si>
  <si>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</si>
  <si>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</si>
  <si>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</si>
  <si>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</si>
  <si>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</si>
  <si>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</si>
  <si>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</si>
  <si>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</si>
  <si>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</si>
  <si>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</si>
  <si>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</si>
  <si>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</si>
  <si>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</si>
  <si>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</si>
  <si>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</si>
  <si>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</si>
  <si>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</si>
  <si>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</si>
  <si>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</si>
  <si>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</si>
  <si>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</si>
  <si>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</si>
  <si>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</si>
  <si>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</si>
  <si>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</si>
  <si>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</si>
  <si>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</si>
  <si>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</si>
  <si>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</si>
  <si>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</si>
  <si>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</si>
  <si>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</si>
  <si>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</si>
  <si>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</si>
  <si>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</si>
  <si>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</si>
  <si>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</si>
  <si>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</si>
  <si>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</si>
  <si>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</si>
  <si>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</si>
  <si>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</si>
  <si>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</si>
  <si>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</si>
  <si>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</si>
  <si>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</si>
  <si>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</si>
  <si>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</si>
  <si>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</si>
  <si>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</si>
  <si>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</si>
  <si>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</si>
  <si>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</si>
  <si>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</si>
  <si>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</si>
  <si>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</si>
  <si>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</si>
  <si>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</si>
  <si>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</si>
  <si>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</si>
  <si>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</si>
  <si>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</si>
  <si>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</si>
  <si>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</si>
  <si>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</si>
  <si>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</si>
  <si>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</si>
  <si>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</si>
  <si>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</si>
  <si>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</si>
  <si>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</si>
  <si>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</si>
  <si>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</si>
  <si>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</si>
  <si>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</si>
  <si>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</si>
  <si>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</si>
  <si>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</si>
  <si>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</si>
  <si>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</si>
  <si>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</si>
  <si>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</si>
  <si>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</si>
  <si>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</si>
  <si>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</si>
  <si>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</si>
  <si>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</si>
  <si>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</si>
  <si>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</si>
  <si>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</si>
  <si>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</si>
  <si>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</si>
  <si>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</si>
  <si>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</si>
  <si>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</si>
  <si>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</si>
  <si>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</si>
  <si>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</si>
  <si>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</si>
  <si>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</si>
  <si>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</si>
  <si>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</si>
  <si>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</si>
  <si>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</si>
  <si>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</si>
  <si>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</si>
  <si>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</si>
  <si>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</si>
  <si>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</si>
  <si>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</si>
  <si>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</si>
  <si>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</si>
  <si>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</si>
  <si>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</si>
  <si>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</si>
  <si>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</si>
  <si>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</si>
  <si>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</si>
  <si>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</si>
  <si>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</si>
  <si>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</si>
  <si>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</si>
  <si>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</si>
  <si>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</si>
  <si>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</si>
  <si>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</si>
  <si>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</si>
  <si>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</si>
  <si>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</si>
  <si>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</si>
  <si>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</si>
  <si>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</si>
  <si>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</si>
  <si>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</si>
  <si>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</si>
  <si>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</si>
  <si>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</si>
  <si>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</si>
  <si>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</si>
  <si>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</si>
  <si>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</si>
  <si>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</si>
  <si>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</si>
  <si>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</si>
  <si>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</si>
  <si>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</si>
  <si>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</si>
  <si>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</si>
  <si>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</si>
  <si>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</si>
  <si>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</si>
  <si>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</si>
  <si>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</si>
  <si>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</si>
  <si>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</si>
  <si>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</si>
  <si>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</si>
  <si>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</si>
  <si>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</si>
  <si>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</si>
  <si>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</si>
  <si>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</si>
  <si>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</si>
  <si>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</si>
  <si>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</si>
  <si>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</si>
  <si>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</si>
  <si>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</si>
  <si>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</si>
  <si>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</si>
  <si>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</si>
  <si>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</si>
  <si>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</si>
  <si>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</si>
  <si>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</si>
  <si>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</si>
  <si>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</si>
  <si>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</si>
  <si>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</si>
  <si>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</si>
  <si>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</si>
  <si>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</si>
  <si>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</si>
  <si>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</si>
  <si>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</si>
  <si>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</si>
  <si>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</si>
  <si>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</si>
  <si>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</si>
  <si>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</si>
  <si>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</si>
  <si>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</si>
  <si>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</si>
  <si>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</si>
  <si>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</si>
  <si>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</si>
  <si>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</si>
  <si>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</si>
  <si>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</si>
  <si>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</si>
  <si>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</si>
  <si>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</si>
  <si>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</si>
  <si>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</si>
  <si>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</si>
  <si>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</si>
  <si>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</si>
  <si>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</si>
  <si>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</si>
  <si>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</si>
  <si>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</si>
  <si>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</si>
  <si>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</si>
  <si>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</si>
  <si>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</si>
  <si>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</si>
  <si>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</si>
  <si>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</si>
  <si>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</si>
  <si>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</si>
  <si>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</si>
  <si>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</si>
  <si>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</si>
  <si>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</si>
  <si>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</si>
  <si>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</si>
  <si>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</si>
  <si>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</si>
  <si>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</si>
  <si>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</si>
  <si>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</si>
  <si>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</si>
  <si>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</si>
  <si>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</si>
  <si>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</si>
  <si>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</si>
  <si>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</si>
  <si>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</si>
  <si>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</si>
  <si>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</si>
  <si>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</si>
  <si>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</si>
  <si>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</si>
  <si>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</si>
  <si>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</si>
  <si>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</si>
  <si>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</si>
  <si>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</si>
  <si>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</si>
  <si>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</si>
  <si>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</si>
  <si>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</si>
  <si>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</si>
  <si>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</si>
  <si>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</si>
  <si>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</si>
  <si>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</si>
  <si>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</si>
  <si>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</si>
  <si>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</si>
  <si>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</si>
  <si>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</si>
  <si>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</si>
  <si>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</si>
  <si>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</si>
  <si>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</si>
  <si>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</si>
  <si>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</si>
  <si>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</si>
  <si>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</si>
  <si>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</si>
  <si>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</si>
  <si>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</si>
  <si>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</si>
  <si>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</si>
  <si>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</si>
  <si>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</si>
  <si>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</si>
  <si>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</si>
  <si>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</si>
  <si>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</si>
  <si>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</si>
  <si>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</si>
  <si>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</si>
  <si>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</si>
  <si>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</si>
  <si>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</si>
  <si>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</si>
  <si>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</si>
  <si>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</si>
  <si>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</si>
  <si>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</si>
  <si>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</si>
  <si>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</si>
  <si>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</si>
  <si>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</si>
  <si>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</si>
  <si>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</si>
  <si>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</si>
  <si>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</si>
  <si>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</si>
  <si>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</si>
  <si>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</si>
  <si>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</si>
  <si>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</si>
  <si>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</si>
  <si>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</si>
  <si>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</si>
  <si>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</si>
  <si>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</si>
  <si>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</si>
  <si>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</si>
  <si>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</si>
  <si>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</si>
  <si>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</si>
  <si>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</si>
  <si>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</si>
  <si>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</si>
  <si>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</si>
  <si>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</si>
  <si>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</si>
  <si>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</si>
  <si>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</si>
  <si>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</si>
  <si>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</si>
  <si>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</si>
  <si>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</si>
  <si>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</si>
  <si>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</si>
  <si>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</si>
  <si>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</si>
  <si>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</si>
  <si>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</si>
  <si>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</si>
  <si>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</si>
  <si>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</si>
  <si>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</si>
  <si>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</si>
  <si>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</si>
  <si>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</si>
  <si>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</si>
  <si>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</si>
  <si>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</si>
  <si>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</si>
  <si>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</si>
  <si>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</si>
  <si>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</si>
  <si>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</si>
  <si>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</si>
  <si>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</si>
  <si>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</si>
  <si>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</si>
  <si>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</si>
  <si>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</si>
  <si>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</si>
  <si>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</si>
  <si>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</si>
  <si>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</si>
  <si>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</si>
  <si>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</si>
  <si>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</si>
  <si>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</si>
  <si>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</si>
  <si>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</si>
  <si>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</si>
  <si>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</si>
  <si>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</si>
  <si>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</si>
  <si>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</si>
  <si>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</si>
  <si>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</si>
  <si>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</si>
  <si>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</si>
  <si>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</si>
  <si>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</si>
  <si>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</si>
  <si>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</si>
  <si>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</si>
  <si>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</si>
  <si>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</si>
  <si>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</si>
  <si>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</si>
  <si>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</si>
  <si>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</si>
  <si>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</si>
  <si>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</si>
  <si>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</si>
  <si>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</si>
  <si>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</si>
  <si>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</si>
  <si>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</si>
  <si>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</si>
  <si>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</si>
  <si>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</si>
  <si>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</si>
  <si>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</si>
  <si>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</si>
  <si>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</si>
  <si>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</si>
  <si>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</si>
  <si>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</si>
  <si>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</si>
  <si>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</si>
  <si>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</si>
  <si>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</si>
  <si>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</si>
  <si>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</si>
  <si>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</si>
  <si>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</si>
  <si>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</si>
  <si>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</si>
  <si>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</si>
  <si>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</si>
  <si>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</si>
  <si>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</si>
  <si>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</si>
  <si>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</si>
  <si>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</si>
  <si>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</si>
  <si>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</si>
  <si>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</si>
  <si>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</si>
  <si>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</si>
  <si>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</si>
  <si>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</si>
  <si>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</si>
  <si>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</si>
  <si>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</si>
  <si>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</si>
  <si>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</si>
  <si>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</si>
  <si>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</si>
  <si>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</si>
  <si>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</si>
  <si>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</si>
  <si>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</si>
  <si>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</si>
  <si>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</si>
  <si>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</si>
  <si>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</si>
  <si>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</si>
  <si>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</si>
  <si>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</si>
  <si>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</si>
  <si>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</si>
  <si>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</si>
  <si>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</si>
  <si>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</si>
  <si>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</si>
  <si>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</si>
  <si>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</si>
  <si>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</si>
  <si>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</si>
  <si>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</si>
  <si>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</si>
  <si>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</si>
  <si>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</si>
  <si>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</si>
  <si>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</si>
  <si>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</si>
  <si>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</si>
  <si>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</si>
  <si>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</si>
  <si>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</si>
  <si>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</si>
  <si>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</si>
  <si>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</si>
  <si>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</si>
  <si>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</si>
  <si>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</si>
  <si>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</si>
  <si>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</si>
  <si>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</si>
  <si>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</si>
  <si>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</si>
  <si>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</si>
  <si>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</si>
  <si>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</si>
  <si>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</si>
  <si>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</si>
  <si>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</si>
  <si>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</si>
  <si>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</si>
  <si>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</si>
  <si>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</si>
  <si>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</si>
  <si>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</si>
  <si>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</si>
  <si>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</si>
  <si>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</si>
  <si>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</si>
  <si>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</si>
  <si>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</si>
  <si>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</si>
  <si>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</si>
  <si>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</si>
  <si>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</si>
  <si>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</si>
  <si>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</si>
  <si>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</si>
  <si>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</si>
  <si>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</si>
  <si>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</si>
  <si>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</si>
  <si>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</si>
  <si>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</si>
  <si>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</si>
  <si>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</si>
  <si>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</si>
  <si>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</si>
  <si>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</si>
  <si>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</si>
  <si>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</si>
  <si>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</si>
  <si>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</si>
  <si>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</si>
  <si>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</si>
  <si>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</si>
  <si>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</si>
  <si>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</si>
  <si>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</si>
  <si>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</si>
  <si>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</si>
  <si>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</si>
  <si>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</si>
  <si>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</si>
  <si>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</si>
  <si>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</si>
  <si>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</si>
  <si>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</si>
  <si>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</si>
  <si>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</si>
  <si>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</si>
  <si>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</si>
  <si>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</si>
  <si>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</si>
  <si>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</si>
  <si>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</si>
  <si>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</si>
  <si>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</si>
  <si>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</si>
  <si>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</si>
  <si>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</si>
  <si>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</si>
  <si>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</si>
  <si>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</si>
  <si>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</si>
  <si>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</si>
  <si>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</si>
  <si>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</si>
  <si>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</si>
  <si>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</si>
  <si>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</si>
  <si>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</si>
  <si>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</si>
  <si>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</si>
  <si>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</si>
  <si>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</si>
  <si>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</si>
  <si>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</si>
  <si>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</si>
  <si>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</si>
  <si>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</si>
  <si>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</si>
  <si>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</si>
  <si>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</si>
  <si>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</si>
  <si>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</si>
  <si>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</si>
  <si>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</si>
  <si>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</si>
  <si>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</si>
  <si>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</si>
  <si>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</si>
  <si>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</si>
  <si>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</si>
  <si>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</si>
  <si>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</si>
  <si>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</si>
  <si>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</si>
  <si>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</si>
  <si>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</si>
  <si>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</si>
  <si>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</si>
  <si>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</si>
  <si>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</si>
  <si>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</si>
  <si>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</si>
  <si>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</si>
  <si>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</si>
  <si>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</si>
  <si>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</si>
  <si>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</si>
  <si>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</si>
  <si>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</si>
  <si>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</si>
  <si>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</si>
  <si>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</si>
  <si>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</si>
  <si>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</si>
  <si>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</si>
  <si>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</si>
  <si>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</si>
  <si>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</si>
  <si>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</si>
  <si>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</si>
  <si>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</si>
  <si>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</si>
  <si>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</si>
  <si>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</si>
  <si>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</si>
  <si>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</si>
  <si>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</si>
  <si>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</si>
  <si>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</si>
  <si>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</si>
  <si>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</si>
  <si>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</si>
  <si>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</si>
  <si>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</si>
  <si>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</si>
  <si>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</si>
  <si>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</si>
  <si>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</si>
  <si>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</si>
  <si>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</si>
  <si>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</si>
  <si>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</si>
  <si>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</si>
  <si>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</si>
  <si>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</si>
  <si>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</si>
  <si>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</si>
  <si>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</si>
  <si>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</si>
  <si>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</si>
  <si>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</si>
  <si>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</si>
  <si>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</si>
  <si>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</si>
  <si>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</si>
  <si>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</si>
  <si>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</si>
  <si>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</si>
  <si>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</si>
  <si>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</si>
  <si>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</si>
  <si>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</si>
  <si>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</si>
  <si>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</si>
  <si>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</si>
  <si>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</si>
  <si>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</si>
  <si>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</si>
  <si>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</si>
  <si>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</si>
  <si>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</si>
  <si>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</si>
  <si>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</si>
  <si>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</si>
  <si>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</si>
  <si>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</si>
  <si>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</si>
  <si>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</si>
  <si>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</si>
  <si>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</si>
  <si>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</si>
  <si>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</si>
  <si>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</si>
  <si>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</si>
  <si>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</si>
  <si>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</si>
  <si>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</si>
  <si>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</si>
  <si>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</si>
  <si>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</si>
  <si>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</si>
  <si>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</si>
  <si>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</si>
  <si>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</si>
  <si>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</si>
  <si>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</si>
  <si>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</si>
  <si>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</si>
  <si>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</si>
  <si>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</si>
  <si>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</si>
  <si>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</si>
  <si>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</si>
  <si>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</si>
  <si>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</si>
  <si>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</si>
  <si>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</si>
  <si>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</si>
  <si>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</si>
  <si>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</si>
  <si>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</si>
  <si>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</si>
  <si>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</si>
  <si>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</si>
  <si>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</si>
  <si>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</si>
  <si>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</si>
  <si>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</si>
  <si>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</si>
  <si>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</si>
  <si>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</si>
  <si>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</si>
  <si>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</si>
  <si>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</si>
  <si>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</si>
  <si>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</si>
  <si>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</si>
  <si>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</si>
  <si>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</si>
  <si>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</si>
  <si>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</si>
  <si>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</si>
  <si>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</si>
  <si>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</si>
  <si>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</si>
  <si>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</si>
  <si>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</si>
  <si>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</si>
  <si>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</si>
  <si>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</si>
  <si>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</si>
  <si>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</si>
  <si>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</si>
  <si>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</si>
  <si>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</si>
  <si>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</si>
  <si>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</si>
  <si>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</si>
  <si>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</si>
  <si>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</si>
  <si>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</si>
  <si>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</si>
  <si>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</si>
  <si>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</si>
  <si>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</si>
  <si>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</si>
  <si>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</si>
  <si>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</si>
  <si>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</si>
  <si>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</si>
  <si>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</si>
  <si>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</si>
  <si>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</si>
  <si>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</si>
  <si>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</si>
  <si>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</si>
  <si>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</si>
  <si>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</si>
  <si>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</si>
  <si>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</si>
  <si>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</si>
  <si>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</si>
  <si>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</si>
  <si>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</si>
  <si>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</si>
  <si>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</si>
  <si>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</si>
  <si>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</si>
  <si>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</si>
  <si>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</si>
  <si>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</si>
  <si>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</si>
  <si>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</si>
  <si>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</si>
  <si>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</si>
  <si>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</si>
  <si>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</si>
  <si>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</si>
  <si>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</si>
  <si>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</si>
  <si>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</si>
  <si>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</si>
  <si>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</si>
  <si>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</si>
  <si>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</si>
  <si>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</si>
  <si>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</si>
  <si>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</si>
  <si>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</si>
  <si>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</si>
  <si>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</si>
  <si>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</si>
  <si>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</si>
  <si>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</si>
  <si>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</si>
  <si>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</si>
  <si>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</si>
  <si>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</si>
  <si>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</si>
  <si>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</si>
  <si>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</si>
  <si>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</si>
  <si>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</si>
  <si>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</si>
  <si>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</si>
  <si>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</si>
  <si>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</si>
  <si>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</si>
  <si>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</si>
  <si>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</si>
  <si>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</si>
  <si>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</si>
  <si>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</si>
  <si>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</si>
  <si>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</si>
  <si>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</si>
  <si>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</si>
  <si>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</si>
  <si>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</si>
  <si>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</si>
  <si>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</si>
  <si>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</si>
  <si>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</si>
  <si>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</si>
  <si>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</si>
  <si>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</si>
  <si>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</si>
  <si>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</si>
  <si>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</si>
  <si>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</si>
  <si>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</si>
  <si>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</si>
  <si>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</si>
  <si>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</si>
  <si>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</si>
  <si>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</si>
  <si>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</si>
  <si>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</si>
  <si>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</si>
  <si>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</si>
  <si>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</si>
  <si>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</si>
  <si>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</si>
  <si>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</si>
  <si>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</si>
  <si>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</si>
  <si>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</si>
  <si>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</si>
  <si>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</si>
  <si>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</si>
  <si>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</si>
  <si>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</si>
  <si>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</si>
  <si>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</si>
  <si>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</si>
  <si>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</si>
  <si>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</si>
  <si>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</si>
  <si>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</si>
  <si>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</si>
  <si>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</si>
  <si>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</si>
  <si>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</si>
  <si>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</si>
  <si>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</si>
  <si>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</si>
  <si>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</si>
  <si>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</si>
  <si>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</si>
  <si>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</si>
  <si>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</si>
  <si>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</si>
  <si>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</si>
  <si>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</si>
  <si>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</si>
  <si>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</si>
  <si>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</si>
  <si>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</si>
  <si>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</si>
  <si>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</si>
  <si>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</si>
  <si>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</si>
  <si>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</si>
  <si>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</si>
  <si>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</si>
  <si>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</si>
  <si>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</si>
  <si>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</si>
  <si>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</si>
  <si>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</si>
  <si>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</si>
  <si>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</si>
  <si>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</si>
  <si>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</si>
  <si>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</si>
  <si>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</si>
  <si>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</si>
  <si>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</si>
  <si>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</si>
  <si>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</si>
  <si>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</si>
  <si>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</si>
  <si>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</si>
  <si>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</si>
  <si>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</si>
  <si>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</si>
  <si>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</si>
  <si>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</si>
  <si>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</si>
  <si>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</si>
  <si>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</si>
  <si>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</si>
  <si>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</si>
  <si>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</si>
  <si>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</si>
  <si>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</si>
  <si>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</si>
  <si>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</si>
  <si>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</si>
  <si>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</si>
  <si>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</si>
  <si>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</si>
  <si>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</si>
  <si>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</si>
  <si>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</si>
  <si>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</si>
  <si>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</si>
  <si>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</si>
  <si>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</si>
  <si>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</si>
  <si>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</si>
  <si>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</si>
  <si>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</si>
  <si>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</si>
  <si>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</si>
  <si>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</si>
  <si>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</si>
  <si>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</si>
  <si>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</si>
  <si>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</si>
  <si>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</si>
  <si>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</si>
  <si>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</si>
  <si>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</si>
  <si>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</si>
  <si>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</si>
  <si>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</si>
  <si>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</si>
  <si>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</si>
  <si>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</si>
  <si>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</si>
  <si>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</si>
  <si>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</si>
  <si>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</si>
  <si>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</si>
  <si>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</si>
  <si>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</si>
  <si>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</si>
  <si>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</si>
  <si>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</si>
  <si>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</si>
  <si>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</si>
  <si>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</si>
  <si>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</si>
  <si>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</si>
  <si>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</si>
  <si>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</si>
  <si>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</si>
  <si>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</si>
  <si>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</si>
  <si>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</si>
  <si>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</si>
  <si>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</si>
  <si>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</si>
  <si>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</si>
  <si>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</si>
  <si>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</si>
  <si>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</si>
  <si>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</si>
  <si>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</si>
  <si>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</si>
  <si>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</si>
  <si>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</si>
  <si>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</si>
  <si>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</si>
  <si>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</si>
  <si>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</si>
  <si>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</si>
  <si>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</si>
  <si>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</si>
  <si>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</si>
  <si>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</si>
  <si>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</si>
  <si>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</si>
  <si>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</si>
  <si>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</si>
  <si>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</si>
  <si>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</si>
  <si>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</si>
  <si>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</si>
  <si>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</si>
  <si>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</si>
  <si>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</si>
  <si>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</si>
  <si>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</si>
  <si>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</si>
  <si>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</si>
  <si>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</si>
  <si>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</si>
  <si>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</si>
  <si>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</si>
  <si>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</si>
  <si>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</si>
  <si>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</si>
  <si>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</si>
  <si>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</si>
  <si>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</si>
  <si>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</si>
  <si>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</si>
  <si>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</si>
  <si>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</si>
  <si>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</si>
  <si>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</si>
  <si>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</si>
  <si>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</si>
  <si>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</si>
  <si>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</si>
  <si>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</si>
  <si>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</si>
  <si>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</si>
  <si>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</si>
  <si>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</si>
  <si>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</si>
  <si>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</si>
  <si>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</si>
  <si>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</si>
  <si>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</si>
  <si>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</si>
  <si>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</si>
  <si>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</si>
  <si>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</si>
  <si>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</si>
  <si>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</si>
  <si>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</si>
  <si>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</si>
  <si>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</si>
  <si>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</si>
  <si>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</si>
  <si>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</si>
  <si>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</si>
  <si>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</si>
  <si>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</si>
  <si>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</si>
  <si>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</si>
  <si>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</si>
  <si>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</si>
  <si>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</si>
  <si>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</si>
  <si>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</si>
  <si>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</si>
  <si>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</si>
  <si>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</si>
  <si>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</si>
  <si>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</si>
  <si>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</si>
  <si>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</si>
  <si>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</si>
  <si>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</si>
  <si>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</si>
  <si>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</si>
  <si>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</si>
  <si>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</si>
  <si>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</si>
  <si>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</si>
  <si>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</si>
  <si>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</si>
  <si>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</si>
  <si>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</si>
  <si>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</si>
  <si>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</si>
  <si>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</si>
  <si>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</si>
  <si>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</si>
  <si>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</si>
  <si>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</si>
  <si>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</si>
  <si>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</si>
  <si>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</si>
  <si>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</si>
  <si>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</si>
  <si>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</si>
  <si>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</si>
  <si>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</si>
  <si>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</si>
  <si>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</si>
  <si>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</si>
  <si>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</si>
  <si>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</si>
  <si>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</si>
  <si>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</si>
  <si>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</si>
  <si>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</si>
  <si>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</si>
  <si>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</si>
  <si>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</si>
  <si>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</si>
  <si>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</si>
  <si>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</si>
  <si>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</si>
  <si>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</si>
  <si>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</si>
  <si>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</si>
  <si>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</si>
  <si>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</si>
  <si>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</si>
  <si>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</si>
  <si>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</si>
  <si>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</si>
  <si>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</si>
  <si>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</si>
  <si>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</si>
  <si>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</si>
  <si>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</si>
  <si>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</si>
  <si>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</si>
  <si>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</si>
  <si>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</si>
  <si>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</si>
  <si>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</si>
  <si>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</si>
  <si>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</si>
  <si>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</si>
  <si>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</si>
  <si>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</si>
  <si>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</si>
  <si>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</si>
  <si>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</si>
  <si>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</si>
  <si>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</si>
  <si>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</si>
  <si>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</si>
  <si>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</si>
  <si>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</si>
  <si>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</si>
  <si>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</si>
  <si>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</si>
  <si>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</si>
  <si>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</si>
  <si>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</si>
  <si>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</si>
  <si>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</si>
  <si>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</si>
  <si>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</si>
  <si>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</si>
  <si>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</si>
  <si>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</si>
  <si>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</si>
  <si>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</si>
  <si>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</si>
  <si>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</si>
  <si>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</si>
  <si>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</si>
  <si>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</si>
  <si>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</si>
  <si>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</si>
  <si>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</si>
  <si>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</si>
  <si>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</si>
  <si>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</si>
  <si>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</si>
  <si>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</si>
  <si>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</si>
  <si>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</si>
  <si>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</si>
  <si>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</si>
  <si>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</si>
  <si>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</si>
  <si>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</si>
  <si>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</si>
  <si>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</si>
  <si>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</si>
  <si>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</si>
  <si>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</si>
  <si>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</si>
  <si>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</si>
  <si>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</si>
  <si>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</si>
  <si>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</si>
  <si>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</si>
  <si>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</si>
  <si>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</si>
  <si>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</si>
  <si>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</si>
  <si>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</si>
  <si>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</si>
  <si>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</si>
  <si>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</si>
  <si>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</si>
  <si>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</si>
  <si>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</si>
  <si>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</si>
  <si>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</si>
  <si>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</si>
  <si>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</si>
  <si>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</si>
  <si>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</si>
  <si>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</si>
  <si>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</si>
  <si>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</si>
  <si>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</si>
  <si>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</si>
  <si>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</si>
  <si>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</si>
  <si>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</si>
  <si>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</si>
  <si>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</si>
  <si>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</si>
  <si>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</si>
  <si>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</si>
  <si>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</si>
  <si>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</si>
  <si>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</si>
  <si>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</si>
  <si>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</si>
  <si>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</si>
  <si>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</si>
  <si>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</si>
  <si>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</si>
  <si>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</si>
  <si>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</si>
  <si>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</si>
  <si>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</si>
  <si>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</si>
  <si>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</si>
  <si>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</si>
  <si>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</si>
  <si>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</si>
  <si>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</si>
  <si>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</si>
  <si>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</si>
  <si>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</si>
  <si>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</si>
  <si>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</si>
  <si>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</si>
  <si>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</si>
  <si>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</si>
  <si>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</si>
  <si>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</si>
  <si>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</si>
  <si>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</si>
  <si>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</si>
  <si>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</si>
  <si>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</si>
  <si>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</si>
  <si>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</si>
  <si>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</si>
  <si>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</si>
  <si>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</si>
  <si>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</si>
  <si>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</si>
  <si>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</si>
  <si>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</si>
  <si>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</si>
  <si>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</si>
  <si>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</si>
  <si>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</si>
  <si>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</si>
  <si>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</si>
  <si>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</si>
  <si>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</si>
  <si>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</si>
  <si>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</si>
  <si>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</si>
  <si>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</si>
  <si>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</si>
  <si>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</si>
  <si>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</si>
  <si>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</si>
  <si>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</si>
  <si>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</si>
  <si>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</si>
  <si>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</si>
  <si>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</si>
  <si>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</si>
  <si>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</si>
  <si>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</si>
  <si>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</si>
  <si>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</si>
  <si>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</si>
  <si>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</si>
  <si>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</si>
  <si>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</si>
  <si>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</si>
  <si>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</si>
  <si>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</si>
  <si>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</si>
  <si>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</si>
  <si>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</si>
  <si>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</si>
  <si>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</si>
  <si>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</si>
  <si>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</si>
  <si>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</si>
  <si>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</si>
  <si>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</si>
  <si>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</si>
  <si>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</si>
  <si>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</si>
  <si>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</si>
  <si>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</si>
  <si>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</si>
  <si>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</si>
  <si>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</si>
  <si>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</si>
  <si>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</si>
  <si>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</si>
  <si>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</si>
  <si>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</si>
  <si>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</si>
  <si>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</si>
  <si>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</si>
  <si>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</si>
  <si>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</si>
  <si>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</si>
  <si>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</si>
  <si>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</si>
  <si>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</si>
  <si>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</si>
  <si>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</si>
  <si>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</si>
  <si>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</si>
  <si>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</si>
  <si>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</si>
  <si>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</si>
  <si>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</si>
  <si>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</si>
  <si>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</si>
  <si>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</si>
  <si>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</si>
  <si>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</si>
  <si>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</si>
  <si>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</si>
  <si>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</si>
  <si>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</si>
  <si>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</si>
  <si>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</si>
  <si>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</si>
  <si>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</si>
  <si>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</si>
  <si>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</si>
  <si>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</si>
  <si>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</si>
  <si>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</si>
  <si>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</si>
  <si>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</si>
  <si>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</si>
  <si>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</si>
  <si>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</si>
  <si>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</si>
  <si>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</si>
  <si>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</si>
  <si>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</si>
  <si>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</si>
  <si>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</si>
  <si>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</si>
  <si>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</si>
  <si>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</si>
  <si>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</si>
  <si>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</si>
  <si>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</si>
  <si>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</si>
  <si>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</si>
  <si>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</si>
  <si>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</si>
  <si>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</si>
  <si>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</si>
  <si>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</si>
  <si>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</si>
  <si>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</si>
  <si>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</si>
  <si>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</si>
  <si>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</si>
  <si>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</si>
  <si>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</si>
  <si>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</si>
  <si>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</si>
  <si>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</si>
  <si>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</si>
  <si>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</si>
  <si>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</si>
  <si>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</si>
  <si>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</si>
  <si>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</si>
  <si>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</si>
  <si>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</si>
  <si>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</si>
  <si>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</si>
  <si>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</si>
  <si>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</si>
  <si>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</si>
  <si>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</si>
  <si>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</si>
  <si>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</si>
  <si>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</si>
  <si>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</si>
  <si>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</si>
  <si>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</si>
  <si>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</si>
  <si>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</si>
  <si>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</si>
  <si>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</si>
  <si>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</si>
  <si>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</si>
  <si>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</si>
  <si>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</si>
  <si>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</si>
  <si>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</si>
  <si>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</si>
  <si>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</si>
  <si>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</si>
  <si>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</si>
  <si>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</si>
  <si>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</si>
  <si>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</si>
  <si>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</si>
  <si>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</si>
  <si>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</si>
  <si>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</si>
  <si>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</si>
  <si>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</si>
  <si>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</si>
  <si>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</si>
  <si>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</si>
  <si>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</si>
  <si>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</si>
  <si>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</si>
  <si>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</si>
  <si>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</si>
  <si>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</si>
  <si>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</si>
  <si>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</si>
  <si>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</si>
  <si>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</si>
  <si>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</si>
  <si>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</si>
  <si>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</si>
  <si>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</si>
  <si>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</si>
  <si>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</si>
  <si>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</si>
  <si>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</si>
  <si>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</si>
  <si>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</si>
  <si>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</si>
  <si>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</si>
  <si>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</si>
  <si>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</si>
  <si>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</si>
  <si>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</si>
  <si>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</si>
  <si>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</si>
  <si>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</si>
  <si>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</si>
  <si>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</si>
  <si>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</si>
  <si>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</si>
  <si>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</si>
  <si>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</si>
  <si>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</si>
  <si>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</si>
  <si>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</si>
  <si>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</si>
  <si>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</si>
  <si>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</si>
  <si>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</si>
  <si>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</si>
  <si>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</si>
  <si>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</si>
  <si>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</si>
  <si>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</si>
  <si>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</si>
  <si>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</si>
  <si>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</si>
  <si>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</si>
  <si>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</si>
  <si>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</si>
  <si>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</si>
  <si>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</si>
  <si>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</si>
  <si>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</si>
  <si>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</si>
  <si>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</si>
  <si>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</si>
  <si>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</si>
  <si>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</si>
  <si>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</si>
  <si>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</si>
  <si>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</si>
  <si>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</si>
  <si>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</si>
  <si>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</si>
  <si>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</si>
  <si>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</si>
  <si>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</si>
  <si>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</si>
  <si>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</si>
  <si>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</si>
  <si>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</si>
  <si>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</si>
  <si>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</si>
  <si>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</si>
  <si>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</si>
  <si>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</si>
  <si>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</si>
  <si>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</si>
  <si>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</si>
  <si>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</si>
  <si>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</si>
  <si>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</si>
  <si>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</si>
  <si>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</si>
  <si>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</si>
  <si>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</si>
  <si>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</si>
  <si>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</si>
  <si>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</si>
  <si>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</si>
  <si>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</si>
  <si>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</si>
  <si>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</si>
  <si>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</si>
  <si>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</si>
  <si>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</si>
  <si>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</si>
  <si>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</si>
  <si>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</si>
  <si>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</si>
  <si>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</si>
  <si>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</si>
  <si>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</si>
  <si>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</si>
  <si>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</si>
  <si>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</si>
  <si>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</si>
  <si>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</si>
  <si>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</si>
  <si>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</si>
  <si>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</si>
  <si>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</si>
  <si>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</si>
  <si>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</si>
  <si>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</si>
  <si>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</si>
  <si>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</si>
  <si>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</si>
  <si>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</si>
  <si>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</si>
  <si>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</si>
  <si>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</si>
  <si>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</si>
  <si>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</si>
  <si>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</si>
  <si>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</si>
  <si>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</si>
  <si>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</si>
  <si>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</si>
  <si>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</si>
  <si>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</si>
  <si>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</si>
  <si>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</si>
  <si>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</si>
  <si>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</si>
  <si>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</si>
  <si>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</si>
  <si>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</si>
  <si>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</si>
  <si>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</si>
  <si>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</si>
  <si>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</si>
  <si>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</si>
  <si>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</si>
  <si>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</si>
  <si>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</si>
  <si>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</si>
  <si>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</si>
  <si>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</si>
  <si>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</si>
  <si>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</si>
  <si>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</si>
  <si>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</si>
  <si>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</si>
  <si>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</si>
  <si>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</si>
  <si>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</si>
  <si>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</si>
  <si>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</si>
  <si>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</si>
  <si>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</si>
  <si>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</si>
  <si>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</si>
  <si>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</si>
  <si>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</si>
  <si>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</si>
  <si>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</si>
  <si>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</si>
  <si>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</si>
  <si>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</si>
  <si>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</si>
  <si>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</si>
  <si>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</si>
  <si>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</si>
  <si>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</si>
  <si>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</si>
  <si>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</si>
  <si>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</si>
  <si>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</si>
  <si>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</si>
  <si>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</si>
  <si>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</si>
  <si>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</si>
  <si>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</si>
  <si>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</si>
  <si>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</si>
  <si>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</si>
  <si>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</si>
  <si>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</si>
  <si>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</si>
  <si>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</si>
  <si>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</si>
  <si>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</si>
  <si>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</si>
  <si>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</si>
  <si>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</si>
  <si>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</si>
  <si>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</si>
  <si>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</si>
  <si>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</si>
  <si>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</si>
  <si>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</si>
  <si>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</si>
  <si>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</si>
  <si>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</si>
  <si>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</si>
  <si>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</si>
  <si>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</si>
  <si>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</si>
  <si>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</si>
  <si>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</si>
  <si>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</si>
  <si>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</si>
  <si>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</si>
  <si>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</si>
  <si>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</si>
  <si>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</si>
  <si>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</si>
  <si>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</si>
  <si>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</si>
  <si>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</si>
  <si>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</si>
  <si>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</si>
  <si>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</si>
  <si>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</si>
  <si>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</si>
  <si>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</si>
  <si>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</si>
  <si>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</si>
  <si>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</si>
  <si>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</si>
  <si>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</si>
  <si>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</si>
  <si>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</si>
  <si>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</si>
  <si>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</si>
  <si>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</si>
  <si>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</si>
  <si>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</si>
  <si>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</si>
  <si>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</si>
  <si>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</si>
  <si>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</si>
  <si>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</si>
  <si>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</si>
  <si>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</si>
  <si>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</si>
  <si>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</si>
  <si>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</si>
  <si>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</si>
  <si>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</si>
  <si>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</si>
  <si>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</si>
  <si>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</si>
  <si>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</si>
  <si>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</si>
  <si>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</si>
  <si>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</si>
  <si>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</si>
  <si>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</si>
  <si>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</si>
  <si>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</si>
  <si>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</si>
  <si>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</si>
  <si>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</si>
  <si>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</si>
  <si>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</si>
  <si>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</si>
  <si>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</si>
  <si>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</si>
  <si>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</si>
  <si>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</si>
  <si>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</si>
  <si>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</si>
  <si>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</si>
  <si>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</si>
  <si>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</si>
  <si>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</si>
  <si>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</si>
  <si>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</si>
  <si>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</si>
  <si>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</si>
  <si>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</si>
  <si>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</si>
  <si>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</si>
  <si>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</si>
  <si>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</si>
  <si>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</si>
  <si>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</si>
  <si>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</si>
  <si>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</si>
  <si>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</si>
  <si>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</si>
  <si>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</si>
  <si>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</si>
  <si>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</si>
  <si>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</si>
  <si>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</si>
  <si>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</si>
  <si>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</si>
  <si>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</si>
  <si>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</si>
  <si>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</si>
  <si>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</si>
  <si>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</si>
  <si>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</si>
  <si>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</si>
  <si>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</si>
  <si>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</si>
  <si>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</si>
  <si>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</si>
  <si>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</si>
  <si>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</si>
  <si>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</si>
  <si>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</si>
  <si>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</si>
  <si>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</si>
  <si>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</si>
  <si>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</si>
  <si>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</si>
  <si>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</si>
  <si>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</si>
  <si>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</si>
  <si>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</si>
  <si>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</si>
  <si>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</si>
  <si>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</si>
  <si>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</si>
  <si>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</si>
  <si>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</si>
  <si>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</si>
  <si>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</si>
  <si>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</si>
  <si>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</si>
  <si>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</si>
  <si>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</si>
  <si>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</si>
  <si>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</si>
  <si>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</si>
  <si>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</si>
  <si>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</si>
  <si>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</si>
  <si>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</si>
  <si>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</si>
  <si>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</si>
  <si>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</si>
  <si>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</si>
  <si>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</si>
  <si>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</si>
  <si>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</si>
  <si>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</si>
  <si>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</si>
  <si>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</si>
  <si>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</si>
  <si>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</si>
  <si>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</si>
  <si>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</si>
  <si>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</si>
  <si>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</si>
  <si>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</si>
  <si>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</si>
  <si>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</si>
  <si>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</si>
  <si>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</si>
  <si>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</si>
  <si>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</si>
  <si>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</si>
  <si>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</si>
  <si>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</si>
  <si>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</si>
  <si>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</si>
  <si>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</si>
  <si>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</si>
  <si>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</si>
  <si>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</si>
  <si>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</si>
  <si>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</si>
  <si>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</si>
  <si>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</si>
  <si>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</si>
  <si>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</si>
  <si>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</si>
  <si>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</si>
  <si>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</si>
  <si>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</si>
  <si>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</si>
  <si>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</si>
  <si>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</si>
  <si>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</si>
  <si>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</si>
  <si>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</si>
  <si>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</si>
  <si>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</si>
  <si>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</si>
  <si>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</si>
  <si>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</si>
  <si>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</si>
  <si>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</si>
  <si>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</si>
  <si>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</si>
  <si>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</si>
  <si>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</si>
  <si>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</si>
  <si>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</si>
  <si>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</si>
  <si>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</si>
  <si>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</si>
  <si>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</si>
  <si>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</si>
  <si>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</si>
  <si>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</si>
  <si>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</si>
  <si>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</si>
  <si>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</si>
  <si>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</si>
  <si>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</si>
  <si>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</si>
  <si>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</si>
  <si>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</si>
  <si>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</si>
  <si>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</si>
  <si>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</si>
  <si>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</si>
  <si>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</si>
  <si>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</si>
  <si>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</si>
  <si>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</si>
  <si>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</si>
  <si>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</si>
  <si>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</si>
  <si>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</si>
  <si>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</si>
  <si>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</si>
  <si>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</si>
  <si>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</si>
  <si>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</si>
  <si>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</si>
  <si>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</si>
  <si>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</si>
  <si>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</si>
  <si>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</si>
  <si>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</si>
  <si>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</si>
  <si>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</si>
  <si>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</si>
  <si>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</si>
  <si>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</si>
  <si>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</si>
  <si>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</si>
  <si>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</si>
  <si>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</si>
  <si>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</si>
  <si>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</si>
  <si>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</si>
  <si>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</si>
  <si>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</si>
  <si>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</si>
  <si>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</si>
  <si>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</si>
  <si>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</si>
  <si>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</si>
  <si>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</si>
  <si>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</si>
  <si>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</si>
  <si>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</si>
  <si>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</si>
  <si>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</si>
  <si>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</si>
  <si>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</si>
  <si>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</si>
  <si>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</si>
  <si>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</si>
  <si>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</si>
  <si>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</si>
  <si>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</si>
  <si>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</si>
  <si>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</si>
  <si>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</si>
  <si>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</si>
  <si>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</si>
  <si>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</si>
  <si>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</si>
  <si>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</si>
  <si>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</si>
  <si>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</si>
  <si>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</si>
  <si>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</si>
  <si>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</si>
  <si>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</si>
  <si>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</si>
  <si>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</si>
  <si>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</si>
  <si>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</si>
  <si>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</si>
  <si>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</si>
  <si>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</si>
  <si>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</si>
  <si>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</si>
  <si>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</si>
  <si>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</si>
  <si>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</si>
  <si>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</si>
  <si>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</si>
  <si>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</si>
  <si>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</si>
  <si>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</si>
  <si>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</si>
  <si>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</si>
  <si>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</si>
  <si>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</si>
  <si>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</si>
  <si>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</si>
  <si>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</si>
  <si>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</si>
  <si>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</si>
  <si>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</si>
  <si>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</si>
  <si>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</si>
  <si>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</si>
  <si>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</si>
  <si>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</si>
  <si>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</si>
  <si>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</si>
  <si>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</si>
  <si>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</si>
  <si>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</si>
  <si>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</si>
  <si>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</si>
  <si>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</si>
  <si>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</si>
  <si>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</si>
  <si>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</si>
  <si>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</si>
  <si>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</si>
  <si>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</si>
  <si>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</si>
  <si>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</si>
  <si>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</si>
  <si>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</si>
  <si>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</si>
  <si>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</si>
  <si>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</si>
  <si>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</si>
  <si>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</si>
  <si>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</si>
  <si>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</si>
  <si>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</si>
  <si>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</si>
  <si>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</si>
  <si>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</si>
  <si>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</si>
  <si>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</si>
  <si>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</si>
  <si>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</si>
  <si>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</si>
  <si>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</si>
  <si>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</si>
  <si>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</si>
  <si>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</si>
  <si>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</si>
  <si>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</si>
  <si>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</si>
  <si>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</si>
  <si>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</si>
  <si>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</si>
  <si>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</si>
  <si>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</si>
  <si>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</si>
  <si>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</si>
  <si>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</si>
  <si>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</si>
  <si>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</si>
  <si>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</si>
  <si>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</si>
  <si>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</si>
  <si>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</si>
  <si>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</si>
  <si>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</si>
  <si>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</si>
  <si>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</si>
  <si>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</si>
  <si>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</si>
  <si>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</si>
  <si>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</si>
  <si>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</si>
  <si>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</si>
  <si>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</si>
  <si>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</si>
  <si>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</si>
  <si>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</si>
  <si>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</si>
  <si>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</si>
  <si>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</si>
  <si>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</si>
  <si>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</si>
  <si>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</si>
  <si>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</si>
  <si>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</si>
  <si>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</si>
  <si>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</si>
  <si>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</si>
  <si>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</si>
  <si>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</si>
  <si>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</si>
  <si>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</si>
  <si>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</si>
  <si>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</si>
  <si>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</si>
  <si>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</si>
  <si>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</si>
  <si>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</si>
  <si>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</si>
  <si>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</si>
  <si>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</si>
  <si>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</si>
  <si>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</si>
  <si>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</si>
  <si>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</si>
  <si>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</si>
  <si>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</si>
  <si>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</si>
  <si>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</si>
  <si>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</si>
  <si>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</si>
  <si>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</si>
  <si>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</si>
  <si>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</si>
  <si>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</si>
  <si>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</si>
  <si>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</si>
  <si>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</si>
  <si>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</si>
  <si>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</si>
  <si>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</si>
  <si>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</si>
  <si>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</si>
  <si>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</si>
  <si>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</si>
  <si>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</si>
  <si>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</si>
  <si>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</si>
  <si>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</si>
  <si>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</si>
  <si>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</si>
  <si>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</si>
  <si>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</si>
  <si>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</si>
  <si>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</si>
  <si>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</si>
  <si>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</si>
  <si>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</si>
  <si>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</si>
  <si>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</si>
  <si>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</si>
  <si>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</si>
  <si>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</si>
  <si>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</si>
  <si>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</si>
  <si>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</si>
  <si>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</si>
  <si>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</si>
  <si>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</si>
  <si>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</si>
  <si>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</si>
  <si>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</si>
  <si>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</si>
  <si>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</si>
  <si>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</si>
  <si>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</si>
  <si>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</si>
  <si>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</si>
  <si>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</si>
  <si>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</si>
  <si>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</si>
  <si>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</si>
  <si>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</si>
  <si>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</si>
  <si>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</si>
  <si>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</si>
  <si>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</si>
  <si>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</si>
  <si>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</si>
  <si>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</si>
  <si>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</si>
  <si>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</si>
  <si>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</si>
  <si>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</si>
  <si>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</si>
  <si>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</si>
  <si>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</si>
  <si>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</si>
  <si>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</si>
  <si>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</si>
  <si>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</si>
  <si>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</si>
  <si>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</si>
  <si>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</si>
  <si>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</si>
  <si>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</si>
  <si>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</si>
  <si>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</si>
  <si>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</si>
  <si>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</si>
  <si>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</si>
  <si>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</si>
  <si>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</si>
  <si>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</si>
  <si>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</si>
  <si>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</si>
  <si>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</si>
  <si>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</si>
  <si>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</si>
  <si>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</si>
  <si>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</si>
  <si>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</si>
  <si>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</si>
  <si>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</si>
  <si>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</si>
  <si>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</si>
  <si>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</si>
  <si>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</si>
  <si>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</si>
  <si>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</si>
  <si>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</si>
  <si>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</si>
  <si>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</si>
  <si>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</si>
  <si>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</si>
  <si>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</si>
  <si>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</si>
  <si>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</si>
  <si>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</si>
  <si>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</si>
  <si>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</si>
  <si>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</si>
  <si>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</si>
  <si>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</si>
  <si>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</si>
  <si>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</si>
  <si>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</si>
  <si>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</si>
  <si>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</si>
  <si>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</si>
  <si>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</si>
  <si>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</si>
  <si>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</si>
  <si>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</si>
  <si>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</si>
  <si>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</si>
  <si>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</si>
  <si>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</si>
  <si>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</si>
  <si>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</si>
  <si>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</si>
  <si>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</si>
  <si>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</si>
  <si>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</si>
  <si>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</si>
  <si>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</si>
  <si>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</si>
  <si>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</si>
  <si>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</si>
  <si>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</si>
  <si>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</si>
  <si>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</si>
  <si>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</si>
  <si>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</si>
  <si>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</si>
  <si>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</si>
  <si>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</si>
  <si>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</si>
  <si>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</si>
  <si>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</si>
  <si>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</si>
  <si>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</si>
  <si>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</si>
  <si>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</si>
  <si>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</si>
  <si>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</si>
  <si>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</si>
  <si>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</si>
  <si>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</si>
  <si>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</si>
  <si>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</si>
  <si>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</si>
  <si>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</si>
  <si>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</si>
  <si>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</si>
  <si>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</si>
  <si>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</si>
  <si>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</si>
  <si>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</si>
  <si>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</si>
  <si>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</si>
  <si>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</si>
  <si>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</si>
  <si>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</si>
  <si>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</si>
  <si>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</si>
  <si>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</si>
  <si>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</si>
  <si>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</si>
  <si>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</si>
  <si>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</si>
  <si>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</si>
  <si>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</si>
  <si>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</si>
  <si>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</si>
  <si>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</si>
  <si>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</si>
  <si>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</si>
  <si>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</si>
  <si>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</si>
  <si>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</si>
  <si>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</si>
  <si>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</si>
  <si>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</si>
  <si>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</si>
  <si>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</si>
  <si>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</si>
  <si>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</si>
  <si>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</si>
  <si>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</si>
  <si>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</si>
  <si>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</si>
  <si>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</si>
  <si>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</si>
  <si>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</si>
  <si>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</si>
  <si>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</si>
  <si>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</si>
  <si>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</si>
  <si>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</si>
  <si>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</si>
  <si>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</si>
  <si>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</si>
  <si>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</si>
  <si>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</si>
  <si>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</si>
  <si>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</si>
  <si>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</si>
  <si>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</si>
  <si>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</si>
  <si>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</si>
  <si>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</si>
  <si>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</si>
  <si>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</si>
  <si>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</si>
  <si>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</si>
  <si>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</si>
  <si>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</si>
  <si>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</si>
  <si>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</si>
  <si>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</si>
  <si>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</si>
  <si>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</si>
  <si>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</si>
  <si>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</si>
  <si>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</si>
  <si>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</si>
  <si>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</si>
  <si>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</si>
  <si>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</si>
  <si>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</si>
  <si>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</si>
  <si>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</si>
  <si>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</si>
  <si>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</si>
  <si>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</si>
  <si>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</si>
  <si>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</si>
  <si>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</si>
  <si>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</si>
  <si>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</si>
  <si>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</si>
  <si>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</si>
  <si>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</si>
  <si>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</si>
  <si>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</si>
  <si>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</si>
  <si>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</si>
  <si>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</si>
  <si>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</si>
  <si>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</si>
  <si>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</si>
  <si>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</si>
  <si>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</si>
  <si>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</si>
  <si>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</si>
  <si>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</si>
  <si>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</si>
  <si>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</si>
  <si>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</si>
  <si>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</si>
  <si>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</si>
  <si>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</si>
  <si>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</si>
  <si>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</si>
  <si>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</si>
  <si>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</si>
  <si>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</si>
  <si>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</si>
  <si>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</si>
  <si>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</si>
  <si>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</si>
  <si>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</si>
  <si>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</si>
  <si>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</si>
  <si>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</si>
  <si>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</si>
  <si>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</si>
  <si>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</si>
  <si>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</si>
  <si>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</si>
  <si>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</si>
  <si>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</si>
  <si>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</si>
  <si>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</si>
  <si>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</si>
  <si>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</si>
  <si>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</si>
  <si>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</si>
  <si>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</si>
  <si>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</si>
  <si>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</si>
  <si>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</si>
  <si>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</si>
  <si>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</si>
  <si>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</si>
  <si>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</si>
  <si>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</si>
  <si>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</si>
  <si>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</si>
  <si>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</si>
  <si>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</si>
  <si>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</si>
  <si>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</si>
  <si>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</si>
  <si>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</si>
  <si>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</si>
  <si>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</si>
  <si>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</si>
  <si>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</si>
  <si>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</si>
  <si>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</si>
  <si>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</si>
  <si>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</si>
  <si>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</si>
  <si>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</si>
  <si>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</si>
  <si>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</si>
  <si>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</si>
  <si>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</si>
  <si>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</si>
  <si>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</si>
  <si>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</si>
  <si>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</si>
  <si>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</si>
  <si>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</si>
  <si>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</si>
  <si>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</si>
  <si>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</si>
  <si>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</si>
  <si>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</si>
  <si>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</si>
  <si>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</si>
  <si>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</si>
  <si>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</si>
  <si>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</si>
  <si>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</si>
  <si>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</si>
  <si>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</si>
  <si>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</si>
  <si>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</si>
  <si>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</si>
  <si>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</si>
  <si>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</si>
  <si>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</si>
  <si>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</si>
  <si>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</si>
  <si>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</si>
  <si>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</si>
  <si>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</si>
  <si>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</si>
  <si>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</si>
  <si>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</si>
  <si>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</si>
  <si>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</si>
  <si>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</si>
  <si>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</si>
  <si>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</si>
  <si>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</si>
  <si>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</si>
  <si>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</si>
  <si>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</si>
  <si>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</si>
  <si>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</si>
  <si>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</si>
  <si>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</si>
  <si>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</si>
  <si>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</si>
  <si>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</si>
  <si>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</si>
  <si>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</si>
  <si>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</si>
  <si>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</si>
  <si>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</si>
  <si>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</si>
  <si>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</si>
  <si>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</si>
  <si>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</si>
  <si>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</si>
  <si>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</si>
  <si>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</si>
  <si>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</si>
  <si>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</si>
  <si>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</si>
  <si>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</si>
  <si>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</si>
  <si>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</si>
  <si>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</si>
  <si>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</si>
  <si>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</si>
  <si>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</si>
  <si>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</si>
  <si>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</si>
  <si>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</si>
  <si>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</si>
  <si>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</si>
  <si>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</si>
  <si>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</si>
  <si>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</si>
  <si>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</si>
  <si>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</si>
  <si>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</si>
  <si>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</si>
  <si>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</si>
  <si>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</si>
  <si>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</si>
  <si>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</si>
  <si>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</si>
  <si>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</si>
  <si>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</si>
  <si>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</si>
  <si>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</si>
  <si>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</si>
  <si>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</si>
  <si>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</si>
  <si>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</si>
  <si>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</si>
  <si>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</si>
  <si>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</si>
  <si>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</si>
  <si>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</si>
  <si>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</si>
  <si>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</si>
  <si>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</si>
  <si>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</si>
  <si>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</si>
  <si>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</si>
  <si>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</si>
  <si>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</si>
  <si>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</si>
  <si>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</si>
  <si>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</si>
  <si>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</si>
  <si>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</si>
  <si>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</si>
  <si>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</si>
  <si>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</si>
  <si>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</si>
  <si>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</si>
  <si>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</si>
  <si>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</si>
  <si>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</si>
  <si>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</si>
  <si>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</si>
  <si>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</si>
  <si>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</si>
  <si>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</si>
  <si>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</si>
  <si>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</si>
  <si>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</si>
  <si>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</si>
  <si>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</si>
  <si>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</si>
  <si>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</si>
  <si>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</si>
  <si>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</si>
  <si>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</si>
  <si>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</si>
  <si>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</si>
  <si>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</si>
  <si>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</si>
  <si>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</si>
  <si>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</si>
  <si>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</si>
  <si>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</si>
  <si>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</si>
  <si>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</si>
  <si>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</si>
  <si>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</si>
  <si>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</si>
  <si>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</si>
  <si>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</si>
  <si>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</si>
  <si>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</si>
  <si>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</si>
  <si>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</si>
  <si>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</si>
  <si>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</si>
  <si>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</si>
  <si>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</si>
  <si>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</si>
  <si>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</si>
  <si>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</si>
  <si>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</si>
  <si>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</si>
  <si>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</si>
  <si>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</si>
  <si>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</si>
  <si>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</si>
  <si>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</si>
  <si>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</si>
  <si>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</si>
  <si>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</si>
  <si>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</si>
  <si>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</si>
  <si>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</si>
  <si>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</si>
  <si>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</si>
  <si>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</si>
  <si>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</si>
  <si>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</si>
  <si>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</si>
  <si>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</si>
  <si>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</si>
  <si>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</si>
  <si>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</si>
  <si>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</si>
  <si>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</si>
  <si>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</si>
  <si>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</si>
  <si>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</si>
  <si>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</si>
  <si>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</si>
  <si>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</si>
  <si>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</si>
  <si>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</si>
  <si>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</si>
  <si>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</si>
  <si>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</si>
  <si>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</si>
  <si>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</si>
  <si>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</si>
  <si>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</si>
  <si>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</si>
  <si>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</si>
  <si>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</si>
  <si>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</si>
  <si>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</si>
  <si>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</si>
  <si>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</si>
  <si>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</si>
  <si>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</si>
  <si>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</si>
  <si>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</si>
  <si>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</si>
  <si>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</si>
  <si>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</si>
  <si>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</si>
  <si>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</si>
  <si>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</si>
  <si>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</si>
  <si>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</si>
  <si>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</si>
  <si>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</si>
  <si>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</si>
  <si>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</si>
  <si>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</si>
  <si>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</si>
  <si>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</si>
  <si>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</si>
  <si>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</si>
  <si>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</si>
  <si>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</si>
  <si>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</si>
  <si>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</si>
  <si>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</si>
  <si>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</si>
  <si>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</si>
  <si>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</si>
  <si>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</si>
  <si>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</si>
  <si>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</si>
  <si>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</si>
  <si>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</si>
  <si>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</si>
  <si>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</si>
  <si>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</si>
  <si>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</si>
  <si>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</si>
  <si>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</si>
  <si>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</si>
  <si>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</si>
  <si>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</si>
  <si>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</si>
  <si>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</si>
  <si>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</si>
  <si>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</si>
  <si>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</si>
  <si>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</si>
  <si>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</si>
  <si>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</si>
  <si>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</si>
  <si>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</si>
  <si>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</si>
  <si>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</si>
  <si>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</si>
  <si>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</si>
  <si>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</si>
  <si>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</si>
  <si>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</si>
  <si>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</si>
  <si>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</si>
  <si>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</si>
  <si>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</si>
  <si>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</si>
  <si>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</si>
  <si>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</si>
  <si>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</si>
  <si>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</si>
  <si>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</si>
  <si>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</si>
  <si>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</si>
  <si>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</si>
  <si>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</si>
  <si>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</si>
  <si>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</si>
  <si>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</si>
  <si>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</si>
  <si>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</si>
  <si>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</si>
  <si>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</si>
  <si>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</si>
  <si>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</si>
  <si>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</si>
  <si>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</si>
  <si>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</si>
  <si>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</si>
  <si>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</si>
  <si>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</si>
  <si>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</si>
  <si>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</si>
  <si>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</si>
  <si>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</si>
  <si>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</si>
  <si>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</si>
  <si>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</si>
  <si>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</si>
  <si>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</si>
  <si>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</si>
  <si>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</si>
  <si>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</si>
  <si>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</si>
  <si>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</si>
  <si>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</si>
  <si>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</si>
  <si>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</si>
  <si>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</si>
  <si>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</si>
  <si>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</si>
  <si>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</si>
  <si>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</si>
  <si>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</si>
  <si>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</si>
  <si>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</si>
  <si>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</si>
  <si>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</si>
  <si>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</si>
  <si>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</si>
  <si>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</si>
  <si>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</si>
  <si>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</si>
  <si>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</si>
  <si>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</si>
  <si>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</si>
  <si>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</si>
  <si>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</si>
  <si>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</si>
  <si>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</si>
  <si>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</si>
  <si>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</si>
  <si>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</si>
  <si>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</si>
  <si>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</si>
  <si>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</si>
  <si>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</si>
  <si>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</si>
  <si>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</si>
  <si>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</si>
  <si>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</si>
  <si>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</si>
  <si>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</si>
  <si>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</si>
  <si>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</si>
  <si>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</si>
  <si>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</si>
  <si>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</si>
  <si>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</si>
  <si>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</si>
  <si>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</si>
  <si>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</si>
  <si>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</si>
  <si>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</si>
  <si>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</si>
  <si>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</si>
  <si>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</si>
  <si>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</si>
  <si>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</si>
  <si>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</si>
  <si>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</si>
  <si>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</si>
  <si>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</si>
  <si>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</si>
  <si>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</si>
  <si>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</si>
  <si>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</si>
  <si>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</si>
  <si>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</si>
  <si>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</si>
  <si>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</si>
  <si>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</si>
  <si>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</si>
  <si>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</si>
  <si>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</si>
  <si>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</si>
  <si>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</si>
  <si>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</si>
  <si>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</si>
  <si>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</si>
  <si>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</si>
  <si>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</si>
  <si>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</si>
  <si>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</si>
  <si>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</si>
  <si>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</si>
  <si>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</si>
  <si>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</si>
  <si>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</si>
  <si>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</si>
  <si>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</si>
  <si>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</si>
  <si>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</si>
  <si>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</si>
  <si>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</si>
  <si>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</si>
  <si>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</si>
  <si>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</si>
  <si>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</si>
  <si>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</si>
  <si>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</si>
  <si>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</si>
  <si>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</si>
  <si>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</si>
  <si>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</si>
  <si>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</si>
  <si>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</si>
  <si>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</si>
  <si>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</si>
  <si>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</si>
  <si>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</si>
  <si>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</si>
  <si>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</si>
  <si>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</si>
  <si>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</si>
  <si>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</si>
  <si>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</si>
  <si>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</si>
  <si>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</si>
  <si>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</si>
  <si>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</si>
  <si>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</si>
  <si>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</si>
  <si>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</si>
  <si>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</si>
  <si>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</si>
  <si>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</si>
  <si>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</si>
  <si>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</si>
  <si>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</si>
  <si>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</si>
  <si>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</si>
  <si>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</si>
  <si>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</si>
  <si>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</si>
  <si>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</si>
  <si>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</si>
  <si>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</si>
  <si>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</si>
  <si>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</si>
  <si>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</si>
  <si>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</si>
  <si>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</si>
  <si>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</si>
  <si>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</si>
  <si>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</si>
  <si>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</si>
  <si>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</si>
  <si>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</si>
  <si>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</si>
  <si>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</si>
  <si>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</si>
  <si>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</si>
  <si>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</si>
  <si>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</si>
  <si>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</si>
  <si>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</si>
  <si>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</si>
  <si>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</si>
  <si>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</si>
  <si>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</si>
  <si>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</si>
  <si>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</si>
  <si>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</si>
  <si>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</si>
  <si>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</si>
  <si>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</si>
  <si>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</si>
  <si>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</si>
  <si>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</si>
  <si>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</si>
  <si>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</si>
  <si>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</si>
  <si>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</si>
  <si>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</si>
  <si>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</si>
  <si>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</si>
  <si>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</si>
  <si>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</si>
  <si>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</si>
  <si>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</si>
  <si>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</si>
  <si>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</si>
  <si>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</si>
  <si>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</si>
  <si>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</si>
  <si>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</si>
  <si>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</si>
  <si>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</si>
  <si>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</si>
  <si>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</si>
  <si>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</si>
  <si>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</si>
  <si>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</si>
  <si>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</si>
  <si>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</si>
  <si>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</si>
  <si>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</si>
  <si>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</si>
  <si>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</si>
  <si>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</si>
  <si>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</si>
  <si>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</si>
  <si>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</si>
  <si>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</si>
  <si>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</si>
  <si>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</si>
  <si>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</si>
  <si>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</si>
  <si>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</si>
  <si>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</si>
  <si>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</si>
  <si>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</si>
  <si>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</si>
  <si>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</si>
  <si>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</si>
  <si>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</si>
  <si>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</si>
  <si>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</si>
  <si>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</si>
  <si>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</si>
  <si>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</si>
  <si>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</si>
  <si>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</si>
  <si>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</si>
  <si>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</si>
  <si>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</si>
  <si>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</si>
  <si>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</si>
  <si>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</si>
  <si>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</si>
  <si>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</si>
  <si>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</si>
  <si>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</si>
  <si>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</si>
  <si>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</si>
  <si>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</si>
  <si>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</si>
  <si>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</si>
  <si>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</si>
  <si>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</si>
  <si>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</si>
  <si>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</si>
  <si>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</si>
  <si>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</si>
  <si>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</si>
  <si>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</si>
  <si>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</si>
  <si>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</si>
  <si>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</si>
  <si>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</si>
  <si>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</si>
  <si>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</si>
  <si>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</si>
  <si>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</si>
  <si>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</si>
  <si>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</si>
  <si>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</si>
  <si>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</si>
  <si>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</si>
  <si>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</si>
  <si>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</si>
  <si>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</si>
  <si>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</si>
  <si>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</si>
  <si>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</si>
  <si>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</si>
  <si>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</si>
  <si>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</si>
  <si>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</si>
  <si>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</si>
  <si>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</si>
  <si>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</si>
  <si>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</si>
  <si>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</si>
  <si>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</si>
  <si>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</si>
  <si>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</si>
  <si>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</si>
  <si>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</si>
  <si>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</si>
  <si>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</si>
  <si>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</si>
  <si>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</si>
  <si>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</si>
  <si>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</si>
  <si>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</si>
  <si>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</si>
  <si>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</si>
  <si>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</si>
  <si>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</si>
  <si>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</si>
  <si>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</si>
  <si>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</si>
  <si>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</si>
  <si>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</si>
  <si>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</si>
  <si>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</si>
  <si>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</si>
  <si>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</si>
  <si>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</si>
  <si>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</si>
  <si>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</si>
  <si>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</si>
  <si>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</si>
  <si>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</si>
  <si>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</si>
  <si>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</si>
  <si>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</si>
  <si>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</si>
  <si>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</si>
  <si>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</si>
  <si>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</si>
  <si>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</si>
  <si>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</si>
  <si>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</si>
  <si>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</si>
  <si>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</si>
  <si>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</si>
  <si>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</si>
  <si>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</si>
  <si>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</si>
  <si>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</si>
  <si>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</si>
  <si>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</si>
  <si>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</si>
  <si>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</si>
  <si>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</si>
  <si>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</si>
  <si>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</si>
  <si>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</si>
  <si>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</si>
  <si>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</si>
  <si>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</si>
  <si>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</si>
  <si>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</si>
  <si>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</si>
  <si>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</si>
  <si>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</si>
  <si>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</si>
  <si>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</si>
  <si>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</si>
  <si>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</si>
  <si>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</si>
  <si>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</si>
  <si>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</si>
  <si>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</si>
  <si>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</si>
  <si>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</si>
  <si>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</si>
  <si>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</si>
  <si>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</si>
  <si>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</si>
  <si>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</si>
  <si>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</si>
  <si>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</si>
  <si>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</si>
  <si>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</si>
  <si>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</si>
  <si>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</si>
  <si>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</si>
  <si>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</si>
  <si>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</si>
  <si>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</si>
  <si>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</si>
  <si>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</si>
  <si>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</si>
  <si>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</si>
  <si>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</si>
  <si>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</si>
  <si>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</si>
  <si>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</si>
  <si>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</si>
  <si>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</si>
  <si>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</si>
  <si>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</si>
  <si>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</si>
  <si>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</si>
  <si>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</si>
  <si>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</si>
  <si>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</si>
  <si>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</si>
  <si>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</si>
  <si>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</si>
  <si>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</si>
  <si>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</si>
  <si>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</si>
  <si>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</si>
  <si>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</si>
  <si>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</si>
  <si>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</si>
  <si>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</si>
  <si>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</si>
  <si>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</si>
  <si>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</si>
  <si>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</si>
  <si>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</si>
  <si>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</si>
  <si>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</si>
  <si>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</si>
  <si>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</si>
  <si>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</si>
  <si>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</si>
  <si>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</si>
  <si>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</si>
  <si>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</si>
  <si>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</si>
  <si>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</si>
  <si>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</si>
  <si>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</si>
  <si>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</si>
  <si>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</si>
  <si>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</si>
  <si>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</si>
  <si>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</si>
  <si>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</si>
  <si>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</si>
  <si>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</si>
  <si>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</si>
  <si>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</si>
  <si>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</si>
  <si>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</si>
  <si>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</si>
  <si>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</si>
  <si>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</si>
  <si>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</si>
  <si>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</si>
  <si>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</si>
  <si>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</si>
  <si>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</si>
  <si>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</si>
  <si>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</si>
  <si>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</si>
  <si>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</si>
  <si>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</si>
  <si>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</si>
  <si>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</si>
  <si>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</si>
  <si>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</si>
  <si>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</si>
  <si>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</si>
  <si>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</si>
  <si>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</si>
  <si>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</si>
  <si>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</si>
  <si>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</si>
  <si>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</si>
  <si>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</si>
  <si>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</si>
  <si>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</si>
  <si>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</si>
  <si>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</si>
  <si>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</si>
  <si>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</si>
  <si>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</si>
  <si>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</si>
  <si>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</si>
  <si>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</si>
  <si>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</si>
  <si>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</si>
  <si>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</si>
  <si>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</si>
  <si>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</si>
  <si>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</si>
  <si>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</si>
  <si>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</si>
  <si>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</si>
  <si>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</si>
  <si>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</si>
  <si>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</si>
  <si>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</si>
  <si>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</si>
  <si>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</si>
  <si>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</si>
  <si>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</si>
  <si>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</si>
  <si>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</si>
  <si>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</si>
  <si>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</si>
  <si>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</si>
  <si>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</si>
  <si>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</si>
  <si>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</si>
  <si>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</si>
  <si>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</si>
  <si>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</si>
  <si>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</si>
  <si>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</si>
  <si>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</si>
  <si>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</si>
  <si>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</si>
  <si>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</si>
  <si>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</si>
  <si>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</si>
  <si>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</si>
  <si>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</si>
  <si>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</si>
  <si>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</si>
  <si>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</si>
  <si>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</si>
  <si>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</si>
  <si>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</si>
  <si>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</si>
  <si>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</si>
  <si>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</si>
  <si>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</si>
  <si>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</si>
  <si>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</si>
  <si>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</si>
  <si>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</si>
  <si>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</si>
  <si>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</si>
  <si>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</si>
  <si>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</si>
  <si>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</si>
  <si>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</si>
  <si>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</si>
  <si>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</si>
  <si>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</si>
  <si>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</si>
  <si>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</si>
  <si>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</si>
  <si>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</si>
  <si>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</si>
  <si>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</si>
  <si>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</si>
  <si>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</si>
  <si>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</si>
  <si>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</si>
  <si>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</si>
  <si>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</si>
  <si>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</si>
  <si>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</si>
  <si>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</si>
  <si>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</si>
  <si>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</si>
  <si>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</si>
  <si>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</si>
  <si>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</si>
  <si>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</si>
  <si>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</si>
  <si>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</si>
  <si>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</si>
  <si>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</si>
  <si>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</si>
  <si>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</si>
  <si>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</si>
  <si>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</si>
  <si>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</si>
  <si>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</si>
  <si>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</si>
  <si>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</si>
  <si>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</si>
  <si>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</si>
  <si>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</si>
  <si>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</si>
  <si>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</si>
  <si>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</si>
  <si>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</si>
  <si>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</si>
  <si>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</si>
  <si>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</si>
  <si>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</si>
  <si>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</si>
  <si>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</si>
  <si>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</si>
  <si>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</si>
  <si>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</si>
  <si>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</si>
  <si>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</si>
  <si>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</si>
  <si>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</si>
  <si>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</si>
  <si>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</si>
  <si>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</si>
  <si>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</si>
  <si>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</si>
  <si>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</si>
  <si>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</si>
  <si>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</si>
  <si>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</si>
  <si>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</si>
  <si>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</si>
  <si>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</si>
  <si>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</si>
  <si>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</si>
  <si>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</si>
  <si>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</si>
  <si>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</si>
  <si>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</si>
  <si>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</si>
  <si>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</si>
  <si>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</si>
  <si>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</si>
  <si>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</si>
  <si>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</si>
  <si>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</si>
  <si>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</si>
  <si>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</si>
  <si>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</si>
  <si>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</si>
  <si>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</si>
  <si>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</si>
  <si>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</si>
  <si>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</si>
  <si>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</si>
  <si>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</si>
  <si>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</si>
  <si>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</si>
  <si>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</si>
  <si>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</si>
  <si>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</si>
  <si>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</si>
  <si>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</si>
  <si>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</si>
  <si>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</si>
  <si>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</si>
  <si>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</si>
  <si>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</si>
  <si>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</si>
  <si>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</si>
  <si>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</si>
  <si>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</si>
  <si>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</si>
  <si>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</si>
  <si>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</si>
  <si>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</si>
  <si>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</si>
  <si>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</si>
  <si>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</si>
  <si>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</si>
  <si>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</si>
  <si>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</si>
  <si>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</si>
  <si>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</si>
  <si>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</si>
  <si>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</si>
  <si>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</si>
  <si>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</si>
  <si>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</si>
  <si>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</si>
  <si>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</si>
  <si>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</si>
  <si>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</si>
  <si>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</si>
  <si>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</si>
  <si>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</si>
  <si>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</si>
  <si>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</si>
  <si>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</si>
  <si>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</si>
  <si>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</si>
  <si>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</si>
  <si>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</si>
  <si>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</si>
  <si>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</si>
  <si>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</si>
  <si>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</si>
  <si>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</si>
  <si>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</si>
  <si>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</si>
  <si>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</si>
  <si>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</si>
  <si>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</si>
  <si>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</si>
  <si>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</si>
  <si>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</si>
  <si>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</si>
  <si>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</si>
  <si>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</si>
  <si>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</si>
  <si>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</si>
  <si>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</si>
  <si>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</si>
  <si>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</si>
  <si>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</si>
  <si>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</si>
  <si>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</si>
  <si>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</si>
  <si>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</si>
  <si>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</si>
  <si>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</si>
  <si>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</si>
  <si>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</si>
  <si>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</si>
  <si>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</si>
  <si>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</si>
  <si>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</si>
  <si>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</si>
  <si>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</si>
  <si>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</si>
  <si>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</si>
  <si>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</si>
  <si>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</si>
  <si>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</si>
  <si>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</si>
  <si>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</si>
  <si>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</si>
  <si>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</si>
  <si>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</si>
  <si>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</si>
  <si>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</si>
  <si>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</si>
  <si>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</si>
  <si>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</si>
  <si>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</si>
  <si>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</si>
  <si>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</si>
  <si>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</si>
  <si>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</si>
  <si>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</si>
  <si>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</si>
  <si>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</si>
  <si>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</si>
  <si>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</si>
  <si>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</si>
  <si>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</si>
  <si>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</si>
  <si>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</si>
  <si>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</si>
  <si>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</si>
  <si>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</si>
  <si>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</si>
  <si>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</si>
  <si>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</si>
  <si>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</si>
  <si>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</si>
  <si>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</si>
  <si>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</si>
  <si>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</si>
  <si>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</si>
  <si>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</si>
  <si>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</si>
  <si>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</si>
  <si>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</si>
  <si>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</si>
  <si>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</si>
  <si>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</si>
  <si>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</si>
  <si>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</si>
  <si>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</si>
  <si>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</si>
  <si>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</si>
  <si>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</si>
  <si>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</si>
  <si>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</si>
  <si>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</si>
  <si>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</si>
  <si>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</si>
  <si>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</si>
  <si>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</si>
  <si>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</si>
  <si>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</si>
  <si>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</si>
  <si>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</si>
  <si>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</si>
  <si>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</si>
  <si>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</si>
  <si>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</si>
  <si>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</si>
  <si>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</si>
  <si>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</si>
  <si>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</si>
  <si>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</si>
  <si>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</si>
  <si>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</si>
  <si>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</si>
  <si>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</si>
  <si>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</si>
  <si>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</si>
  <si>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</si>
  <si>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</si>
  <si>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</si>
  <si>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</si>
  <si>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</si>
  <si>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</si>
  <si>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</si>
  <si>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</si>
  <si>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</si>
  <si>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</si>
  <si>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</si>
  <si>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</si>
  <si>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</si>
  <si>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</si>
  <si>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</si>
  <si>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</si>
  <si>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</si>
  <si>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</si>
  <si>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</si>
  <si>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</si>
  <si>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</si>
  <si>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</si>
  <si>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</si>
  <si>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</si>
  <si>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</si>
  <si>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</si>
  <si>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</si>
  <si>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</si>
  <si>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</si>
  <si>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</si>
  <si>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</si>
  <si>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</si>
  <si>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</si>
  <si>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</si>
  <si>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</si>
  <si>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</si>
  <si>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</si>
  <si>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</si>
  <si>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</si>
  <si>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</si>
  <si>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</si>
  <si>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</si>
  <si>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</si>
  <si>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</si>
  <si>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</si>
  <si>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</si>
  <si>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</si>
  <si>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</si>
  <si>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</si>
  <si>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</si>
  <si>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</si>
  <si>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</si>
  <si>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</si>
  <si>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</si>
  <si>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</si>
  <si>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</si>
  <si>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</si>
  <si>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</si>
  <si>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</si>
  <si>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</si>
  <si>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</si>
  <si>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</si>
  <si>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</si>
  <si>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</si>
  <si>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</si>
  <si>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</si>
  <si>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</si>
  <si>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</si>
  <si>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</si>
  <si>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</si>
  <si>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</si>
  <si>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</si>
  <si>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</si>
  <si>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</si>
  <si>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</si>
  <si>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</si>
  <si>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</si>
  <si>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</si>
  <si>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</si>
  <si>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</si>
  <si>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</si>
  <si>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</si>
  <si>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</si>
  <si>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</si>
  <si>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</si>
  <si>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</si>
  <si>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</si>
  <si>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</si>
  <si>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</si>
  <si>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</si>
  <si>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</si>
  <si>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</si>
  <si>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</si>
  <si>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</si>
  <si>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</si>
  <si>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</si>
  <si>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</si>
  <si>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</si>
  <si>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</si>
  <si>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</si>
  <si>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</si>
  <si>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</si>
  <si>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</si>
  <si>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</si>
  <si>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</si>
  <si>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</si>
  <si>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</si>
  <si>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</si>
  <si>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</si>
  <si>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</si>
  <si>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</si>
  <si>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</si>
  <si>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</si>
  <si>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</si>
  <si>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</si>
  <si>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</si>
  <si>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</si>
  <si>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</si>
  <si>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</si>
  <si>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</si>
  <si>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</si>
  <si>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</si>
  <si>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</si>
  <si>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</si>
  <si>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</si>
  <si>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</si>
  <si>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</si>
  <si>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</si>
  <si>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</si>
  <si>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</si>
  <si>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</si>
  <si>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</si>
  <si>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</si>
  <si>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</si>
  <si>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</si>
  <si>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</si>
  <si>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</si>
  <si>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</si>
  <si>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</si>
  <si>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</si>
  <si>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</si>
  <si>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</si>
  <si>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</si>
  <si>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</si>
  <si>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</si>
  <si>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</si>
  <si>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</si>
  <si>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</si>
  <si>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</si>
  <si>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</si>
  <si>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</si>
  <si>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</si>
  <si>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</si>
  <si>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</si>
  <si>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</si>
  <si>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</si>
  <si>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</si>
  <si>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</si>
  <si>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</si>
  <si>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</si>
  <si>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</si>
  <si>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</si>
  <si>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</si>
  <si>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</si>
  <si>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</si>
  <si>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</si>
  <si>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</si>
  <si>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</si>
  <si>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</si>
  <si>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</si>
  <si>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</si>
  <si>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</si>
  <si>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</si>
  <si>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</si>
  <si>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</si>
  <si>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</si>
  <si>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</si>
  <si>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</si>
  <si>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</si>
  <si>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</si>
  <si>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</si>
  <si>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</si>
  <si>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</si>
  <si>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</si>
  <si>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</si>
  <si>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</si>
  <si>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</si>
  <si>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</si>
  <si>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</si>
  <si>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</si>
  <si>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</si>
  <si>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</si>
  <si>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</si>
  <si>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</si>
  <si>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</si>
  <si>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</si>
  <si>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</si>
  <si>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</si>
  <si>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</si>
  <si>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</si>
  <si>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</si>
  <si>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</si>
  <si>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</si>
  <si>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</si>
  <si>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</si>
  <si>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</si>
  <si>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</si>
  <si>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</si>
  <si>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</si>
  <si>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</si>
  <si>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</si>
  <si>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</si>
  <si>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</si>
  <si>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</si>
  <si>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</si>
  <si>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</si>
  <si>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</si>
  <si>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</si>
  <si>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</si>
  <si>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</si>
  <si>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</si>
  <si>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</si>
  <si>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</si>
  <si>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</si>
  <si>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</si>
  <si>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</si>
  <si>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</si>
  <si>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</si>
  <si>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</si>
  <si>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</si>
  <si>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</si>
  <si>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</si>
  <si>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</si>
  <si>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</si>
  <si>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</si>
  <si>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</si>
  <si>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</si>
  <si>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</si>
  <si>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</si>
  <si>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</si>
  <si>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</si>
  <si>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</si>
  <si>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</si>
  <si>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</si>
  <si>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</si>
  <si>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</si>
  <si>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</si>
  <si>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</si>
  <si>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</si>
  <si>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</si>
  <si>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</si>
  <si>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</si>
  <si>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</si>
  <si>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</si>
  <si>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</si>
  <si>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</si>
  <si>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</si>
  <si>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</si>
  <si>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</si>
  <si>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</si>
  <si>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</si>
  <si>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</si>
  <si>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</si>
  <si>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</si>
  <si>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</si>
  <si>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</si>
  <si>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</si>
  <si>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</si>
  <si>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</si>
  <si>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</si>
  <si>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</si>
  <si>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</si>
  <si>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</si>
  <si>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</si>
  <si>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</si>
  <si>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</si>
  <si>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</si>
  <si>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</si>
  <si>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</si>
  <si>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</si>
  <si>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</si>
  <si>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</si>
  <si>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</si>
  <si>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</si>
  <si>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</si>
  <si>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</si>
  <si>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</si>
  <si>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</si>
  <si>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</si>
  <si>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</si>
  <si>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</si>
  <si>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</si>
  <si>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</si>
  <si>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</si>
  <si>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</si>
  <si>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</si>
  <si>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</si>
  <si>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</si>
  <si>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</si>
  <si>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</si>
  <si>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</si>
  <si>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</si>
  <si>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</si>
  <si>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</si>
  <si>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</si>
  <si>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</si>
  <si>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</si>
  <si>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</si>
  <si>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</si>
  <si>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</si>
  <si>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</si>
  <si>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</si>
  <si>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</si>
  <si>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</si>
  <si>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</si>
  <si>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</si>
  <si>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</si>
  <si>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</si>
  <si>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</si>
  <si>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</si>
  <si>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</si>
  <si>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</si>
  <si>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</si>
  <si>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</si>
  <si>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</si>
  <si>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</si>
  <si>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</si>
  <si>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</si>
  <si>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</si>
  <si>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</si>
  <si>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</si>
  <si>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</si>
  <si>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</si>
  <si>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</si>
  <si>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</si>
  <si>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</si>
  <si>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</si>
  <si>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</si>
  <si>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</si>
  <si>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</si>
  <si>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</si>
  <si>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</si>
  <si>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</si>
  <si>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</si>
  <si>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</si>
  <si>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</si>
  <si>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</si>
  <si>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</si>
  <si>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</si>
  <si>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</si>
  <si>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</si>
  <si>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</si>
  <si>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</si>
  <si>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</si>
  <si>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</si>
  <si>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</si>
  <si>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</si>
  <si>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</si>
  <si>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</si>
  <si>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</si>
  <si>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</si>
  <si>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</si>
  <si>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</si>
  <si>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</si>
  <si>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</si>
  <si>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</si>
  <si>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</si>
  <si>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</si>
  <si>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</si>
  <si>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</si>
  <si>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</si>
  <si>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</si>
  <si>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</si>
  <si>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</si>
  <si>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</si>
  <si>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</si>
  <si>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</si>
  <si>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</si>
  <si>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</si>
  <si>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</si>
  <si>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</si>
  <si>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</si>
  <si>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</si>
  <si>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</si>
  <si>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</si>
  <si>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</si>
  <si>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</si>
  <si>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</si>
  <si>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</si>
  <si>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</si>
  <si>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</si>
  <si>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</si>
  <si>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</si>
  <si>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</si>
  <si>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</si>
  <si>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</si>
  <si>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</si>
  <si>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</si>
  <si>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</si>
  <si>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</si>
  <si>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</si>
  <si>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</si>
  <si>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</si>
  <si>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</si>
  <si>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</si>
  <si>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</si>
  <si>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</si>
  <si>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</si>
  <si>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</si>
  <si>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</si>
  <si>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</si>
  <si>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</si>
  <si>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</si>
  <si>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</si>
  <si>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</si>
  <si>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</si>
  <si>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</si>
  <si>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</si>
  <si>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</si>
  <si>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</si>
  <si>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</si>
  <si>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</si>
  <si>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</si>
  <si>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</si>
  <si>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</si>
  <si>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</si>
  <si>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</si>
  <si>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</si>
  <si>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</si>
  <si>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</si>
  <si>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</si>
  <si>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</si>
  <si>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</si>
  <si>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</si>
  <si>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</si>
  <si>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</si>
  <si>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</si>
  <si>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</si>
  <si>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</si>
  <si>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</si>
  <si>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</si>
  <si>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</si>
  <si>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</si>
  <si>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</si>
  <si>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</si>
  <si>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</si>
  <si>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</si>
  <si>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</si>
  <si>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</si>
  <si>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</si>
  <si>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</si>
  <si>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</si>
  <si>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</si>
  <si>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</si>
  <si>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</si>
  <si>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</si>
  <si>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</si>
  <si>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</si>
  <si>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</si>
  <si>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</si>
  <si>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</si>
  <si>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</si>
  <si>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</si>
  <si>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</si>
  <si>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</si>
  <si>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</si>
  <si>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</si>
  <si>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</si>
  <si>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</si>
  <si>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</si>
  <si>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</si>
  <si>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</si>
  <si>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</si>
  <si>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</si>
  <si>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</si>
  <si>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</si>
  <si>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</si>
  <si>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</si>
  <si>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</si>
  <si>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</si>
  <si>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</si>
  <si>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</si>
  <si>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</si>
  <si>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</si>
  <si>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</si>
  <si>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</si>
  <si>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</si>
  <si>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</si>
  <si>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</si>
  <si>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</si>
  <si>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</si>
  <si>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</si>
  <si>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</si>
  <si>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</si>
  <si>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</si>
  <si>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</si>
  <si>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</si>
  <si>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</si>
  <si>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</si>
  <si>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</si>
  <si>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</si>
  <si>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</si>
  <si>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</si>
  <si>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</si>
  <si>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</si>
  <si>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</si>
  <si>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</si>
  <si>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</si>
  <si>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</si>
  <si>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</si>
  <si>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</si>
  <si>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</si>
  <si>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</si>
  <si>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</si>
  <si>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</si>
  <si>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</si>
  <si>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</si>
  <si>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</si>
  <si>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</si>
  <si>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</si>
  <si>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</si>
  <si>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</si>
  <si>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</si>
  <si>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</si>
  <si>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</si>
  <si>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</si>
  <si>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</si>
  <si>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</si>
  <si>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</si>
  <si>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</si>
  <si>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</si>
  <si>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</si>
  <si>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</si>
  <si>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</si>
  <si>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</si>
  <si>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</si>
  <si>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</si>
  <si>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</si>
  <si>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</si>
  <si>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</si>
  <si>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</si>
  <si>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</si>
  <si>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</si>
  <si>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</si>
  <si>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</si>
  <si>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</si>
  <si>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</si>
  <si>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</si>
  <si>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</si>
  <si>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</si>
  <si>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</si>
  <si>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</si>
  <si>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</si>
  <si>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</si>
  <si>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</si>
  <si>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</si>
  <si>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</si>
  <si>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</si>
  <si>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</si>
  <si>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</si>
  <si>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</si>
  <si>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</si>
  <si>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</si>
  <si>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</si>
  <si>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</si>
  <si>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</si>
  <si>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</si>
  <si>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</si>
  <si>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</si>
  <si>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</si>
  <si>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</si>
  <si>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</si>
  <si>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</si>
  <si>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</si>
  <si>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</si>
  <si>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</si>
  <si>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</si>
  <si>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</si>
  <si>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</si>
  <si>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</si>
  <si>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</si>
  <si>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</si>
  <si>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</si>
  <si>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</si>
  <si>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</si>
  <si>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</si>
  <si>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</si>
  <si>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</si>
  <si>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</si>
  <si>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</si>
  <si>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</si>
  <si>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</si>
  <si>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</si>
  <si>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</si>
  <si>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</si>
  <si>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</si>
  <si>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</si>
  <si>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</si>
  <si>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</si>
  <si>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</si>
  <si>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</si>
  <si>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</si>
  <si>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</si>
  <si>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</si>
  <si>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</si>
  <si>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</si>
  <si>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</si>
  <si>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</si>
  <si>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</si>
  <si>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</si>
  <si>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</si>
  <si>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</si>
  <si>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</si>
  <si>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</si>
  <si>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</si>
  <si>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</si>
  <si>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</si>
  <si>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</si>
  <si>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</si>
  <si>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</si>
  <si>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</si>
  <si>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</si>
  <si>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</si>
  <si>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</si>
  <si>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</si>
  <si>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</si>
  <si>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</si>
  <si>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</si>
  <si>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</si>
  <si>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</si>
  <si>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</si>
  <si>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</si>
  <si>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</si>
  <si>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</si>
  <si>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</si>
  <si>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</si>
  <si>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</si>
  <si>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</si>
  <si>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</si>
  <si>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</si>
  <si>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</si>
  <si>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</si>
  <si>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</si>
  <si>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</si>
  <si>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</si>
  <si>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</si>
  <si>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</si>
  <si>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</si>
  <si>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</si>
  <si>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</si>
  <si>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</si>
  <si>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</si>
  <si>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</si>
  <si>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</si>
  <si>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</si>
  <si>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</si>
  <si>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</si>
  <si>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</si>
  <si>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</si>
  <si>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</si>
  <si>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</si>
  <si>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</si>
  <si>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</si>
  <si>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</si>
  <si>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</si>
  <si>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</si>
  <si>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</si>
  <si>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</si>
  <si>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</si>
  <si>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</si>
  <si>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</si>
  <si>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</si>
  <si>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</si>
  <si>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</si>
  <si>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</si>
  <si>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</si>
  <si>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</si>
  <si>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</si>
  <si>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</si>
  <si>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</si>
  <si>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</si>
  <si>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</si>
  <si>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</si>
  <si>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</si>
  <si>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</si>
  <si>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</si>
  <si>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</si>
  <si>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</si>
  <si>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</si>
  <si>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</si>
  <si>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</si>
  <si>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</si>
  <si>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</si>
  <si>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</si>
  <si>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</si>
  <si>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</si>
  <si>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</si>
  <si>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</si>
  <si>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</si>
  <si>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</si>
  <si>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</si>
  <si>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</si>
  <si>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</si>
  <si>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</si>
  <si>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</si>
  <si>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</si>
  <si>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</si>
  <si>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</si>
  <si>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</si>
  <si>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</si>
  <si>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</si>
  <si>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</si>
  <si>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</si>
  <si>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</si>
  <si>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</si>
  <si>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</si>
  <si>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</si>
  <si>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</si>
  <si>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</si>
  <si>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</si>
  <si>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</si>
  <si>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</si>
  <si>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</si>
  <si>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</si>
  <si>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</si>
  <si>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</si>
  <si>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</si>
  <si>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</si>
  <si>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</si>
  <si>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</si>
  <si>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</si>
  <si>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</si>
  <si>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</si>
  <si>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</si>
  <si>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</si>
  <si>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</si>
  <si>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</si>
  <si>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</si>
  <si>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</si>
  <si>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</si>
  <si>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</si>
  <si>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</si>
  <si>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</si>
  <si>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</si>
  <si>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</si>
  <si>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</si>
  <si>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</si>
  <si>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</si>
  <si>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</si>
  <si>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</si>
  <si>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</si>
  <si>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</si>
  <si>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</si>
  <si>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</si>
  <si>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</si>
  <si>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</si>
  <si>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</si>
  <si>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</si>
  <si>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</si>
  <si>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</si>
  <si>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</si>
  <si>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</si>
  <si>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</si>
  <si>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</si>
  <si>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</si>
  <si>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</si>
  <si>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</si>
  <si>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</si>
  <si>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</si>
  <si>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</si>
  <si>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</si>
  <si>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</si>
  <si>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</si>
  <si>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</si>
  <si>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</si>
  <si>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</si>
  <si>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</si>
  <si>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</si>
  <si>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</si>
  <si>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</si>
  <si>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</si>
  <si>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</si>
  <si>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</si>
  <si>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</si>
  <si>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</si>
  <si>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</si>
  <si>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</si>
  <si>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</si>
  <si>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</si>
  <si>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</si>
  <si>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</si>
  <si>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</si>
  <si>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</si>
  <si>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</si>
  <si>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</si>
  <si>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</si>
  <si>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</si>
  <si>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</si>
  <si>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</si>
  <si>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</si>
  <si>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</si>
  <si>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</si>
  <si>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</si>
  <si>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</si>
  <si>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</si>
  <si>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</si>
  <si>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</si>
  <si>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</si>
  <si>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</si>
  <si>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</si>
  <si>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</si>
  <si>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</si>
  <si>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</si>
  <si>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</si>
  <si>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</si>
  <si>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</si>
  <si>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</si>
  <si>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</si>
  <si>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</si>
  <si>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</si>
  <si>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</si>
  <si>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</si>
  <si>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</si>
  <si>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</si>
  <si>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</si>
  <si>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</si>
  <si>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</si>
  <si>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</si>
  <si>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</si>
  <si>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</si>
  <si>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</si>
  <si>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</si>
  <si>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</si>
  <si>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</si>
  <si>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</si>
  <si>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</si>
  <si>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</si>
  <si>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</si>
  <si>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</si>
  <si>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</si>
  <si>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</si>
  <si>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</si>
  <si>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</si>
  <si>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</si>
  <si>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</si>
  <si>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</si>
  <si>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</si>
  <si>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</si>
  <si>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</si>
  <si>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</si>
  <si>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</si>
  <si>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</si>
  <si>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</si>
  <si>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</si>
  <si>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</si>
  <si>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</si>
  <si>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</si>
  <si>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</si>
  <si>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</si>
  <si>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</si>
  <si>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</si>
  <si>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</si>
  <si>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</si>
  <si>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</si>
  <si>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</si>
  <si>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</si>
  <si>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</si>
  <si>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</si>
  <si>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</si>
  <si>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</si>
  <si>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</si>
  <si>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</si>
  <si>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</si>
  <si>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</si>
  <si>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</si>
  <si>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</si>
  <si>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</si>
  <si>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</si>
  <si>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</si>
  <si>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</si>
  <si>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</si>
  <si>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</si>
  <si>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</si>
  <si>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</si>
  <si>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</si>
  <si>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</si>
  <si>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</si>
  <si>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</si>
  <si>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</si>
  <si>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</si>
  <si>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</si>
  <si>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</si>
  <si>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</si>
  <si>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</si>
  <si>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</si>
  <si>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</si>
  <si>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</si>
  <si>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</si>
  <si>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</si>
  <si>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</si>
  <si>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</si>
  <si>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</si>
  <si>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</si>
  <si>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</si>
  <si>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</si>
  <si>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</si>
  <si>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</si>
  <si>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</si>
  <si>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</si>
  <si>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</si>
  <si>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</si>
  <si>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</si>
  <si>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</si>
  <si>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</si>
  <si>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</si>
  <si>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</si>
  <si>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</si>
  <si>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</si>
  <si>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</si>
  <si>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</si>
  <si>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</si>
  <si>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</si>
  <si>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</si>
  <si>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</si>
  <si>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</si>
  <si>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</si>
  <si>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</si>
  <si>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</si>
  <si>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</si>
  <si>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</si>
  <si>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</si>
  <si>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</si>
  <si>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</si>
  <si>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</si>
  <si>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</si>
  <si>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</si>
  <si>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</si>
  <si>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</si>
  <si>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</si>
  <si>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</si>
  <si>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</si>
  <si>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</si>
  <si>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</si>
  <si>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</si>
  <si>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</si>
  <si>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</si>
  <si>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</si>
  <si>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</si>
  <si>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</si>
  <si>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</si>
  <si>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</si>
  <si>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</si>
  <si>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</si>
  <si>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</si>
  <si>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</si>
  <si>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</si>
  <si>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</si>
  <si>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</si>
  <si>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</si>
  <si>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</si>
  <si>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</si>
  <si>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</si>
  <si>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</si>
  <si>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</si>
  <si>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</si>
  <si>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</si>
  <si>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</si>
  <si>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</si>
  <si>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</si>
  <si>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</si>
  <si>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</si>
  <si>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</si>
  <si>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</si>
  <si>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</si>
  <si>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</si>
  <si>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</si>
  <si>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</si>
  <si>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</si>
  <si>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</si>
  <si>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</si>
  <si>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</si>
  <si>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</si>
  <si>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</si>
  <si>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</si>
  <si>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</si>
  <si>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</si>
  <si>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</si>
  <si>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</si>
  <si>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</si>
  <si>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</si>
  <si>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</si>
  <si>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</si>
  <si>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</si>
  <si>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</si>
  <si>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</si>
  <si>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</si>
  <si>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</si>
  <si>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</si>
  <si>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</si>
  <si>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</si>
  <si>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</si>
  <si>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</si>
  <si>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</si>
  <si>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</si>
  <si>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</si>
  <si>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</si>
  <si>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</si>
  <si>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</si>
  <si>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</si>
  <si>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</si>
  <si>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</si>
  <si>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</si>
  <si>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</si>
  <si>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</si>
  <si>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</si>
  <si>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</si>
  <si>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</si>
  <si>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</si>
  <si>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</si>
  <si>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</si>
  <si>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</si>
  <si>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</si>
  <si>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</si>
  <si>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</si>
  <si>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</si>
  <si>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</si>
  <si>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</si>
  <si>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</si>
  <si>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</si>
  <si>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</si>
  <si>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</si>
  <si>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</si>
  <si>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</si>
  <si>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</si>
  <si>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</si>
  <si>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</si>
  <si>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</si>
  <si>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</si>
  <si>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</si>
  <si>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</si>
  <si>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</si>
  <si>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</si>
  <si>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</si>
  <si>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</si>
  <si>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</si>
  <si>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</si>
  <si>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</si>
  <si>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</si>
  <si>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</si>
  <si>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</si>
  <si>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</si>
  <si>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</si>
  <si>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</si>
  <si>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</si>
  <si>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</si>
  <si>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</si>
  <si>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</si>
  <si>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</si>
  <si>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</si>
  <si>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</si>
  <si>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</si>
  <si>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</si>
  <si>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</si>
  <si>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</si>
  <si>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</si>
  <si>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</si>
  <si>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</si>
  <si>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</si>
  <si>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</si>
  <si>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</si>
  <si>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</si>
  <si>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</si>
  <si>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</si>
  <si>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</si>
  <si>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</si>
  <si>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</si>
  <si>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</si>
  <si>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</si>
  <si>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</si>
  <si>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</si>
  <si>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</si>
  <si>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</si>
  <si>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</si>
  <si>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</si>
  <si>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</si>
  <si>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</si>
  <si>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</si>
  <si>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</si>
  <si>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</si>
  <si>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</si>
  <si>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</si>
  <si>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</si>
  <si>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</si>
  <si>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</si>
  <si>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</si>
  <si>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</si>
  <si>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</si>
  <si>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</si>
  <si>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</si>
  <si>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</si>
  <si>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</si>
  <si>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</si>
  <si>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</si>
  <si>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</si>
  <si>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</si>
  <si>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</si>
  <si>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</si>
  <si>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</si>
  <si>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</si>
  <si>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</si>
  <si>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</si>
  <si>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</si>
  <si>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</si>
  <si>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</si>
  <si>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</si>
  <si>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</si>
  <si>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</si>
  <si>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</si>
  <si>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</si>
  <si>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</si>
  <si>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</si>
  <si>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</si>
  <si>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</si>
  <si>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</si>
  <si>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</si>
  <si>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</si>
  <si>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</si>
  <si>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</si>
  <si>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</si>
  <si>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</si>
  <si>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</si>
  <si>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</si>
  <si>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</si>
  <si>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</si>
  <si>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</si>
  <si>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</si>
  <si>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</si>
  <si>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</si>
  <si>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</si>
  <si>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</si>
  <si>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</si>
  <si>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</si>
  <si>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</si>
  <si>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</si>
  <si>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</si>
  <si>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</si>
  <si>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</si>
  <si>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</si>
  <si>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</si>
  <si>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</si>
  <si>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</si>
  <si>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</si>
  <si>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</si>
  <si>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</si>
  <si>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</si>
  <si>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</si>
  <si>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</si>
  <si>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</si>
  <si>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</si>
  <si>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</si>
  <si>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</si>
  <si>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</si>
  <si>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</si>
  <si>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</si>
  <si>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</si>
  <si>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</si>
  <si>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</si>
  <si>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</si>
  <si>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</si>
  <si>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</si>
  <si>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</si>
  <si>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</si>
  <si>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</si>
  <si>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</si>
  <si>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</si>
  <si>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</si>
  <si>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</si>
  <si>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</si>
  <si>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</si>
  <si>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</si>
  <si>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</si>
  <si>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</si>
  <si>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</si>
  <si>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</si>
  <si>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</si>
  <si>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</si>
  <si>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</si>
  <si>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</si>
  <si>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</si>
  <si>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</si>
  <si>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</si>
  <si>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</si>
  <si>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</si>
  <si>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</si>
  <si>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</si>
  <si>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</si>
  <si>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</si>
  <si>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</si>
  <si>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</si>
  <si>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</si>
  <si>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</si>
  <si>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</si>
  <si>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</si>
  <si>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</si>
  <si>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</si>
  <si>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</si>
  <si>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</si>
  <si>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</si>
  <si>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</si>
  <si>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</si>
  <si>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</si>
  <si>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</si>
  <si>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</si>
  <si>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</si>
  <si>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</si>
  <si>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</si>
  <si>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</si>
  <si>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</si>
  <si>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</si>
  <si>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</si>
  <si>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</si>
  <si>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</si>
  <si>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</si>
  <si>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</si>
  <si>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</si>
  <si>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</si>
  <si>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</si>
  <si>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</si>
  <si>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</si>
  <si>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</si>
  <si>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</si>
  <si>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</si>
  <si>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</si>
  <si>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</si>
  <si>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</si>
  <si>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</si>
  <si>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</si>
  <si>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</si>
  <si>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</si>
  <si>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</si>
  <si>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</si>
  <si>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</si>
  <si>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</si>
  <si>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</si>
  <si>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</si>
  <si>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</si>
  <si>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</si>
  <si>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</si>
  <si>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</si>
  <si>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</si>
  <si>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</si>
  <si>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</si>
  <si>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</si>
  <si>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</si>
  <si>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</si>
  <si>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</si>
  <si>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</si>
  <si>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</si>
  <si>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</si>
  <si>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</si>
  <si>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</si>
  <si>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</si>
  <si>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</si>
  <si>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</si>
  <si>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</si>
  <si>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</si>
  <si>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</si>
  <si>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</si>
  <si>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</si>
  <si>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</si>
  <si>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</si>
  <si>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</si>
  <si>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</si>
  <si>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</si>
  <si>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</si>
  <si>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</si>
  <si>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</si>
  <si>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</si>
  <si>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</si>
  <si>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</si>
  <si>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</si>
  <si>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</si>
  <si>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</si>
  <si>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</si>
  <si>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</si>
  <si>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</si>
  <si>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</si>
  <si>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</si>
  <si>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</si>
  <si>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</si>
  <si>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</si>
  <si>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</si>
  <si>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</si>
  <si>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</si>
  <si>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</si>
  <si>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</si>
  <si>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</si>
  <si>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</si>
  <si>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</si>
  <si>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</si>
  <si>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</si>
  <si>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</si>
  <si>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</si>
  <si>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</si>
  <si>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</si>
  <si>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</si>
  <si>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</si>
  <si>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</si>
  <si>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</si>
  <si>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</si>
  <si>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</si>
  <si>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</si>
  <si>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</si>
  <si>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</si>
  <si>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</si>
  <si>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</si>
  <si>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</si>
  <si>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</si>
  <si>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</si>
  <si>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</si>
  <si>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</si>
  <si>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</si>
  <si>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</si>
  <si>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</si>
  <si>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</si>
  <si>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</si>
  <si>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</si>
  <si>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</si>
  <si>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</si>
  <si>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</si>
  <si>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</si>
  <si>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</si>
  <si>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</si>
  <si>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</si>
  <si>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</si>
  <si>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</si>
  <si>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</si>
  <si>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</si>
  <si>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</si>
  <si>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</si>
  <si>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</si>
  <si>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</si>
  <si>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</si>
  <si>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</si>
  <si>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</si>
  <si>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</si>
  <si>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</si>
  <si>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</si>
  <si>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</si>
  <si>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</si>
  <si>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</si>
  <si>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</si>
  <si>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</si>
  <si>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</si>
  <si>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</si>
  <si>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</si>
  <si>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</si>
  <si>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</si>
  <si>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</si>
  <si>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</si>
  <si>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</si>
  <si>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</si>
  <si>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</si>
  <si>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</si>
  <si>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</si>
  <si>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</si>
  <si>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</si>
  <si>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</si>
  <si>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</si>
  <si>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</si>
  <si>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</si>
  <si>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</si>
  <si>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</si>
  <si>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</si>
  <si>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</si>
  <si>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</si>
  <si>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</si>
  <si>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</si>
  <si>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</si>
  <si>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</si>
  <si>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</si>
  <si>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</si>
  <si>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</si>
  <si>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</si>
  <si>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</si>
  <si>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</si>
  <si>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</si>
  <si>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</si>
  <si>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</si>
  <si>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</si>
  <si>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</si>
  <si>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</si>
  <si>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</si>
  <si>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</si>
  <si>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</si>
  <si>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</si>
  <si>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</si>
  <si>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</si>
  <si>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</si>
  <si>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</si>
  <si>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</si>
  <si>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</si>
  <si>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</si>
  <si>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</si>
  <si>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</si>
  <si>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</si>
  <si>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</si>
  <si>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</si>
  <si>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</si>
  <si>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</si>
  <si>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</si>
  <si>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</si>
  <si>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</si>
  <si>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</si>
  <si>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</si>
  <si>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</si>
  <si>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</si>
  <si>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</si>
  <si>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</si>
  <si>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</si>
  <si>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</si>
  <si>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</si>
  <si>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</si>
  <si>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</si>
  <si>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</si>
  <si>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</si>
  <si>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</si>
  <si>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</si>
  <si>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</si>
  <si>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</si>
  <si>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</si>
  <si>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</si>
  <si>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</si>
  <si>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</si>
  <si>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</si>
  <si>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</si>
  <si>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</si>
  <si>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</si>
  <si>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</si>
  <si>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</si>
  <si>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</si>
  <si>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</si>
  <si>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</si>
  <si>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</si>
  <si>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</si>
  <si>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</si>
  <si>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</si>
  <si>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</si>
  <si>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</si>
  <si>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</si>
  <si>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</si>
  <si>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</si>
  <si>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</si>
  <si>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</si>
  <si>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</si>
  <si>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</si>
  <si>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</si>
  <si>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</si>
  <si>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</si>
  <si>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</si>
  <si>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</si>
  <si>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</si>
  <si>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</si>
  <si>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</si>
  <si>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</si>
  <si>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</si>
  <si>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</si>
  <si>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</si>
  <si>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</si>
  <si>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</si>
  <si>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</si>
  <si>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</si>
  <si>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</si>
  <si>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</si>
  <si>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</si>
  <si>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</si>
  <si>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</si>
  <si>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</si>
  <si>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</si>
  <si>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</si>
  <si>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</si>
  <si>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</si>
  <si>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</si>
  <si>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</si>
  <si>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</si>
  <si>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</si>
  <si>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</si>
  <si>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</si>
  <si>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</si>
  <si>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</si>
  <si>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</si>
  <si>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</si>
  <si>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</si>
  <si>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</si>
  <si>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</si>
  <si>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</si>
  <si>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</si>
  <si>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</si>
  <si>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</si>
  <si>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</si>
  <si>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</si>
  <si>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</si>
  <si>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</si>
  <si>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</si>
  <si>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</si>
  <si>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</si>
  <si>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</si>
  <si>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</si>
  <si>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</si>
  <si>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</si>
  <si>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</si>
  <si>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</si>
  <si>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</si>
  <si>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</si>
  <si>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</si>
  <si>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</si>
  <si>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</si>
  <si>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</si>
  <si>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</si>
  <si>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</si>
  <si>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</si>
  <si>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</si>
  <si>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</si>
  <si>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</si>
  <si>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</si>
  <si>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</si>
  <si>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</si>
  <si>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</si>
  <si>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</si>
  <si>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</si>
  <si>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</si>
  <si>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</si>
  <si>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</si>
  <si>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</si>
  <si>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</si>
  <si>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</si>
  <si>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</si>
  <si>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</si>
  <si>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</si>
  <si>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</si>
  <si>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</si>
  <si>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</si>
  <si>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</si>
  <si>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</si>
  <si>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</si>
  <si>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</si>
  <si>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</si>
  <si>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</si>
  <si>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</si>
  <si>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</si>
  <si>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</si>
  <si>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</si>
  <si>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</si>
  <si>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</si>
  <si>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</si>
  <si>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</si>
  <si>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</si>
  <si>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</si>
  <si>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</si>
  <si>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</si>
  <si>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</si>
  <si>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</si>
  <si>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</si>
  <si>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</si>
  <si>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</si>
  <si>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</si>
  <si>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</si>
  <si>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</si>
  <si>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</si>
  <si>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</si>
  <si>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</si>
  <si>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</si>
  <si>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</si>
  <si>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</si>
  <si>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</si>
  <si>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</si>
  <si>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</si>
  <si>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</si>
  <si>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</si>
  <si>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</si>
  <si>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</si>
  <si>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</si>
  <si>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</si>
  <si>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</si>
  <si>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</si>
  <si>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</si>
  <si>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</si>
  <si>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</si>
  <si>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</si>
  <si>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</si>
  <si>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</si>
  <si>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</si>
  <si>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</si>
  <si>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</si>
  <si>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</si>
  <si>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</si>
  <si>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</si>
  <si>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</si>
  <si>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</si>
  <si>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</si>
  <si>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</si>
  <si>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</si>
  <si>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</si>
  <si>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</si>
  <si>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</si>
  <si>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</si>
  <si>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</si>
  <si>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</si>
  <si>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</si>
  <si>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</si>
  <si>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</si>
  <si>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</si>
  <si>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</si>
  <si>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</si>
  <si>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</si>
  <si>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</si>
  <si>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</si>
  <si>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</si>
  <si>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</si>
  <si>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</si>
  <si>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</si>
  <si>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</si>
  <si>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</si>
  <si>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</si>
  <si>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</si>
  <si>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</si>
  <si>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</si>
  <si>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</si>
  <si>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</si>
  <si>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</si>
  <si>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</si>
  <si>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</si>
  <si>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</si>
  <si>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</si>
  <si>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</si>
  <si>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</si>
  <si>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</si>
  <si>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</si>
  <si>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</si>
  <si>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</si>
  <si>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</si>
  <si>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</si>
  <si>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</si>
  <si>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</si>
  <si>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</si>
  <si>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</si>
  <si>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</si>
  <si>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</si>
  <si>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</si>
  <si>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</si>
  <si>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</si>
  <si>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</si>
  <si>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</si>
  <si>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</si>
  <si>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</si>
  <si>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</si>
  <si>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</si>
  <si>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</si>
  <si>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</si>
  <si>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</si>
  <si>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</si>
  <si>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</si>
  <si>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</si>
  <si>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</si>
  <si>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</si>
  <si>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</si>
  <si>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</si>
  <si>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</si>
  <si>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</si>
  <si>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</si>
  <si>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</si>
  <si>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</si>
  <si>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</si>
  <si>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</si>
  <si>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</si>
  <si>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</si>
  <si>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</si>
  <si>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</si>
  <si>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</si>
  <si>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</si>
  <si>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</si>
  <si>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</si>
  <si>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</si>
  <si>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</si>
  <si>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</si>
  <si>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</si>
  <si>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</si>
  <si>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</si>
  <si>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</si>
  <si>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</si>
  <si>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</si>
  <si>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</si>
  <si>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</si>
  <si>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</si>
  <si>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</si>
  <si>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</si>
  <si>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</si>
  <si>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</si>
  <si>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</si>
  <si>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</si>
  <si>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</si>
  <si>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</si>
  <si>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</si>
  <si>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</si>
  <si>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</si>
  <si>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</si>
  <si>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</si>
  <si>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</si>
  <si>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</si>
  <si>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</si>
  <si>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</si>
  <si>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</si>
  <si>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</si>
  <si>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</si>
  <si>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</si>
  <si>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</si>
  <si>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</si>
  <si>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</si>
  <si>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</si>
  <si>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</si>
  <si>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</si>
  <si>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</si>
  <si>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</si>
  <si>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</si>
  <si>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</si>
  <si>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</si>
  <si>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</si>
  <si>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</si>
  <si>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</si>
  <si>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</si>
  <si>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</si>
  <si>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</si>
  <si>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</si>
  <si>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</si>
  <si>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</si>
  <si>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</si>
  <si>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</si>
  <si>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</si>
  <si>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</si>
  <si>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</si>
  <si>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</si>
  <si>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</si>
  <si>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</si>
  <si>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</si>
  <si>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</si>
  <si>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</si>
  <si>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</si>
  <si>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</si>
  <si>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</si>
  <si>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</si>
  <si>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</si>
  <si>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</si>
  <si>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</si>
  <si>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</si>
  <si>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</si>
  <si>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</si>
  <si>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</si>
  <si>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</si>
  <si>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</si>
  <si>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</si>
  <si>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</si>
  <si>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</si>
  <si>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</si>
  <si>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</si>
  <si>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</si>
  <si>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</si>
  <si>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</si>
  <si>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</si>
  <si>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</si>
  <si>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</si>
  <si>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</si>
  <si>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</si>
  <si>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</si>
  <si>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</si>
  <si>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</si>
  <si>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</si>
  <si>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</si>
  <si>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</si>
  <si>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</si>
  <si>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</si>
  <si>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</si>
  <si>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</si>
  <si>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</si>
  <si>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</si>
  <si>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</si>
  <si>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</si>
  <si>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</si>
  <si>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</si>
  <si>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</si>
  <si>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</si>
  <si>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</si>
  <si>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</si>
  <si>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</si>
  <si>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</si>
  <si>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</si>
  <si>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</si>
  <si>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</si>
  <si>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</si>
  <si>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</si>
  <si>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</si>
  <si>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</si>
  <si>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</si>
  <si>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</si>
  <si>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</si>
  <si>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</si>
  <si>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</si>
  <si>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</si>
  <si>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</si>
  <si>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</si>
  <si>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</si>
  <si>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</si>
  <si>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</si>
  <si>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</si>
  <si>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</si>
  <si>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</si>
  <si>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</si>
  <si>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</si>
  <si>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</si>
  <si>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</si>
  <si>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</si>
  <si>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</si>
  <si>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</si>
  <si>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</si>
  <si>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</si>
  <si>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</si>
  <si>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</si>
  <si>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</si>
  <si>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</si>
  <si>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</si>
  <si>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</si>
  <si>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</si>
  <si>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</si>
  <si>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</si>
  <si>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</si>
  <si>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</si>
  <si>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</si>
  <si>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</si>
  <si>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</si>
  <si>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</si>
  <si>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</si>
  <si>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</si>
  <si>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</si>
  <si>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</si>
  <si>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</si>
  <si>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</si>
  <si>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</si>
  <si>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</si>
  <si>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</si>
  <si>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</si>
  <si>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</si>
  <si>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</si>
  <si>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</si>
  <si>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</si>
  <si>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</si>
  <si>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</si>
  <si>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</si>
  <si>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</si>
  <si>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</si>
  <si>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</si>
  <si>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</si>
  <si>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</si>
  <si>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</si>
  <si>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</si>
  <si>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</si>
  <si>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</si>
  <si>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</si>
  <si>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</si>
  <si>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</si>
  <si>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</si>
  <si>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</si>
  <si>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</si>
  <si>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</si>
  <si>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</si>
  <si>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</si>
  <si>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</si>
  <si>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</si>
  <si>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</si>
  <si>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</si>
  <si>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</si>
  <si>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</si>
  <si>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</si>
  <si>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</si>
  <si>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</si>
  <si>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</si>
  <si>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</si>
  <si>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</si>
  <si>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</si>
  <si>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</si>
  <si>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</si>
  <si>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</si>
  <si>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</si>
  <si>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</si>
  <si>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</si>
  <si>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</si>
  <si>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</si>
  <si>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</si>
  <si>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</si>
  <si>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</si>
  <si>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</si>
  <si>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</si>
  <si>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</si>
  <si>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</si>
  <si>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</si>
  <si>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</si>
  <si>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</si>
  <si>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</si>
  <si>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</si>
  <si>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</si>
  <si>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</si>
  <si>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</si>
  <si>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</si>
  <si>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</si>
  <si>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</si>
  <si>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</si>
  <si>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</si>
  <si>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</si>
  <si>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</si>
  <si>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</si>
  <si>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</si>
  <si>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</si>
  <si>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</si>
  <si>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</si>
  <si>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</si>
  <si>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</si>
  <si>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</si>
  <si>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</si>
  <si>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</si>
  <si>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</si>
  <si>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</si>
  <si>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</si>
  <si>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</si>
  <si>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</si>
  <si>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</si>
  <si>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</si>
  <si>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</si>
  <si>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</si>
  <si>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</si>
  <si>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</si>
  <si>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</si>
  <si>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</si>
  <si>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</si>
  <si>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</si>
  <si>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</si>
  <si>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</si>
  <si>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</si>
  <si>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</si>
  <si>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</si>
  <si>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</si>
  <si>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</si>
  <si>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</si>
  <si>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</si>
  <si>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</si>
  <si>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</si>
  <si>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</si>
  <si>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</si>
  <si>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</si>
  <si>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</si>
  <si>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</si>
  <si>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</si>
  <si>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</si>
  <si>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</si>
  <si>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</si>
  <si>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</si>
  <si>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</si>
  <si>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</si>
  <si>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</si>
  <si>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</si>
  <si>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</si>
  <si>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</si>
  <si>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</si>
  <si>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</si>
  <si>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</si>
  <si>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</si>
  <si>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</si>
  <si>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</si>
  <si>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</si>
  <si>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</si>
  <si>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</si>
  <si>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</si>
  <si>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</si>
  <si>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</si>
  <si>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</si>
  <si>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</si>
  <si>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</si>
  <si>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</si>
  <si>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</si>
  <si>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</si>
  <si>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</si>
  <si>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</si>
  <si>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</si>
  <si>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</si>
  <si>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</si>
  <si>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</si>
  <si>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</si>
  <si>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</si>
  <si>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</si>
  <si>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</si>
  <si>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</si>
  <si>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</si>
  <si>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</si>
  <si>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</si>
  <si>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</si>
  <si>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</si>
  <si>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</si>
  <si>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</si>
  <si>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</si>
  <si>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</si>
  <si>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</si>
  <si>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</si>
  <si>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</si>
  <si>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</si>
  <si>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</si>
  <si>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</si>
  <si>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</si>
  <si>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</si>
  <si>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</si>
  <si>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</si>
  <si>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</si>
  <si>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</si>
  <si>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</si>
  <si>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</si>
  <si>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</si>
  <si>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</si>
  <si>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</si>
  <si>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</si>
  <si>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</si>
  <si>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</si>
  <si>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</si>
  <si>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</si>
  <si>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</si>
  <si>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</si>
  <si>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</si>
  <si>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</si>
  <si>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</si>
  <si>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</si>
  <si>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</si>
  <si>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</si>
  <si>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</si>
  <si>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</si>
  <si>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</si>
  <si>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</si>
  <si>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</si>
  <si>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</si>
  <si>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</si>
  <si>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</si>
  <si>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</si>
  <si>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</si>
  <si>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</si>
  <si>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</si>
  <si>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</si>
  <si>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</si>
  <si>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</si>
  <si>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</si>
  <si>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</si>
  <si>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</si>
  <si>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</si>
  <si>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</si>
  <si>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</si>
  <si>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</si>
  <si>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</si>
  <si>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</si>
  <si>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</si>
  <si>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</si>
  <si>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</si>
  <si>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</si>
  <si>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</si>
  <si>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</si>
  <si>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</si>
  <si>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</si>
  <si>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</si>
  <si>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</si>
  <si>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</si>
  <si>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</si>
  <si>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</si>
  <si>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</si>
  <si>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</si>
  <si>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</si>
  <si>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</si>
  <si>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</si>
  <si>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</si>
  <si>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</si>
  <si>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</si>
  <si>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</si>
  <si>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</si>
  <si>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</si>
  <si>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</si>
  <si>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</si>
  <si>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</si>
  <si>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</si>
  <si>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</si>
  <si>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</si>
  <si>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</si>
  <si>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</si>
  <si>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</si>
  <si>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</si>
  <si>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</si>
  <si>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</si>
  <si>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</si>
  <si>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</si>
  <si>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</si>
  <si>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</si>
  <si>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</si>
  <si>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</si>
  <si>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</si>
  <si>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</si>
  <si>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</si>
  <si>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</si>
  <si>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</si>
  <si>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</si>
  <si>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</si>
  <si>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</si>
  <si>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</si>
  <si>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</si>
  <si>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</si>
  <si>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</si>
  <si>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</si>
  <si>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</si>
  <si>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</si>
  <si>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</si>
  <si>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</si>
  <si>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</si>
  <si>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</si>
  <si>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</si>
  <si>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</si>
  <si>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</si>
  <si>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</si>
  <si>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</si>
  <si>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</si>
  <si>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</si>
  <si>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</si>
  <si>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</si>
  <si>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</si>
  <si>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</si>
  <si>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</si>
  <si>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</si>
  <si>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</si>
  <si>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</si>
  <si>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</si>
  <si>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</si>
  <si>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</si>
  <si>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</si>
  <si>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</si>
  <si>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</si>
  <si>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</si>
  <si>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</si>
  <si>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</si>
  <si>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</si>
  <si>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</si>
  <si>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</si>
  <si>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</si>
  <si>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</si>
  <si>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</si>
  <si>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</si>
  <si>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</si>
  <si>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</si>
  <si>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</si>
  <si>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</si>
  <si>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</si>
  <si>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</si>
  <si>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</si>
  <si>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</si>
  <si>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</si>
  <si>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</si>
  <si>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</si>
  <si>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</si>
  <si>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</si>
  <si>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</si>
  <si>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</si>
  <si>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</si>
  <si>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</si>
  <si>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</si>
  <si>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</si>
  <si>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</si>
  <si>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</si>
  <si>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</si>
  <si>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</si>
  <si>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</si>
  <si>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</si>
  <si>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</si>
  <si>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</si>
  <si>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</si>
  <si>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</si>
  <si>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</si>
  <si>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</si>
  <si>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</si>
  <si>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</si>
  <si>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</si>
  <si>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</si>
  <si>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</si>
  <si>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</si>
  <si>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</si>
  <si>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</si>
  <si>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</si>
  <si>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</si>
  <si>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</si>
  <si>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</si>
  <si>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</si>
  <si>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</si>
  <si>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</si>
  <si>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</si>
  <si>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</si>
  <si>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</si>
  <si>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</si>
  <si>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</si>
  <si>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</si>
  <si>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</si>
  <si>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</si>
  <si>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</si>
  <si>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</si>
  <si>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</si>
  <si>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</si>
  <si>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</si>
  <si>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</si>
  <si>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</si>
  <si>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</si>
  <si>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</si>
  <si>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</si>
  <si>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</si>
  <si>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</si>
  <si>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</si>
  <si>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</si>
  <si>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</si>
  <si>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</si>
  <si>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</si>
  <si>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</si>
  <si>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</si>
  <si>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</si>
  <si>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</si>
  <si>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</si>
  <si>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</si>
  <si>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</si>
  <si>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</si>
  <si>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</si>
  <si>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</si>
  <si>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</si>
  <si>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</si>
  <si>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</si>
  <si>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</si>
  <si>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</si>
  <si>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</si>
  <si>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</si>
  <si>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</si>
  <si>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</si>
  <si>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</si>
  <si>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</si>
  <si>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</si>
  <si>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</si>
  <si>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</si>
  <si>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</si>
  <si>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</si>
  <si>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</si>
  <si>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</si>
  <si>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</si>
  <si>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</si>
  <si>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</si>
  <si>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</si>
  <si>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</si>
  <si>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</si>
  <si>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</si>
  <si>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</si>
  <si>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</si>
  <si>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</si>
  <si>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</si>
  <si>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</si>
  <si>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</si>
  <si>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</si>
  <si>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</si>
  <si>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</si>
  <si>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</si>
  <si>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</si>
  <si>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</si>
  <si>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</si>
  <si>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</si>
  <si>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</si>
  <si>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</si>
  <si>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</si>
  <si>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</si>
  <si>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</si>
  <si>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</si>
  <si>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</si>
  <si>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</si>
  <si>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</si>
  <si>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</si>
  <si>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</si>
  <si>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</si>
  <si>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</si>
  <si>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</si>
  <si>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</si>
  <si>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</si>
  <si>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</si>
  <si>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</si>
  <si>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</si>
  <si>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</si>
  <si>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</si>
  <si>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</si>
  <si>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</si>
  <si>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</si>
  <si>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</si>
  <si>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</si>
  <si>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</si>
  <si>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</si>
  <si>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</si>
  <si>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</si>
  <si>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</si>
  <si>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</si>
  <si>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</si>
  <si>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</si>
  <si>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</si>
  <si>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</si>
  <si>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</si>
  <si>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</si>
  <si>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</si>
  <si>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</si>
  <si>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</si>
  <si>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</si>
  <si>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</si>
  <si>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</si>
  <si>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</si>
  <si>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</si>
  <si>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</si>
  <si>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</si>
  <si>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</si>
  <si>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</si>
  <si>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</si>
  <si>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</si>
  <si>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</si>
  <si>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</si>
  <si>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</si>
  <si>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</si>
  <si>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</si>
  <si>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</si>
  <si>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</si>
  <si>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</si>
  <si>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</si>
  <si>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</si>
  <si>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</si>
  <si>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</si>
  <si>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</si>
  <si>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</si>
  <si>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</si>
  <si>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</si>
  <si>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</si>
  <si>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</si>
  <si>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</si>
  <si>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</si>
  <si>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</si>
  <si>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</si>
  <si>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</si>
  <si>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</si>
  <si>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</si>
  <si>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</si>
  <si>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</si>
  <si>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</si>
  <si>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</si>
  <si>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</si>
  <si>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</si>
  <si>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</si>
  <si>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</si>
  <si>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</si>
  <si>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</si>
  <si>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</si>
  <si>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</si>
  <si>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</si>
  <si>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</si>
  <si>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</si>
  <si>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</si>
  <si>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</si>
  <si>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</si>
  <si>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</si>
  <si>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</si>
  <si>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</si>
  <si>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</si>
  <si>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</si>
  <si>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</si>
  <si>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</si>
  <si>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</si>
  <si>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</si>
  <si>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</si>
  <si>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</si>
  <si>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</si>
  <si>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</si>
  <si>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</si>
  <si>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</si>
  <si>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</si>
  <si>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</si>
  <si>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</si>
  <si>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</si>
  <si>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</si>
  <si>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</si>
  <si>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</si>
  <si>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</si>
  <si>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</si>
  <si>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</si>
  <si>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</si>
  <si>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</si>
  <si>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</si>
  <si>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</si>
  <si>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</si>
  <si>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</si>
  <si>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</si>
  <si>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</si>
  <si>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</si>
  <si>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</si>
  <si>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</si>
  <si>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</si>
  <si>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</si>
  <si>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</si>
  <si>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</si>
  <si>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</si>
  <si>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</si>
  <si>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</si>
  <si>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</si>
  <si>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</si>
  <si>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</si>
  <si>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</si>
  <si>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</si>
  <si>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</si>
  <si>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</si>
  <si>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</si>
  <si>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</si>
  <si>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</si>
  <si>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</si>
  <si>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</si>
  <si>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</si>
  <si>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</si>
  <si>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</si>
  <si>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</si>
  <si>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</si>
  <si>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</si>
  <si>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</si>
  <si>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</si>
  <si>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</si>
  <si>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</si>
  <si>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</si>
  <si>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</si>
  <si>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</si>
  <si>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</si>
  <si>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</si>
  <si>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</si>
  <si>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</si>
  <si>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</si>
  <si>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</si>
  <si>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</si>
  <si>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</si>
  <si>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</si>
  <si>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</si>
  <si>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</si>
  <si>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</si>
  <si>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</si>
  <si>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</si>
  <si>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</si>
  <si>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</si>
  <si>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</si>
  <si>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</si>
  <si>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</si>
  <si>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</si>
  <si>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</si>
  <si>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</si>
  <si>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</si>
  <si>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</si>
  <si>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</si>
  <si>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</si>
  <si>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</si>
  <si>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</si>
  <si>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</si>
  <si>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</si>
  <si>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</si>
  <si>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</si>
  <si>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</si>
  <si>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</si>
  <si>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</si>
  <si>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</si>
  <si>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</si>
  <si>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</si>
  <si>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</si>
  <si>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</si>
  <si>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</si>
  <si>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</si>
  <si>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</si>
  <si>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</si>
  <si>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</si>
  <si>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</si>
  <si>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</si>
  <si>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</si>
  <si>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</si>
  <si>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</si>
  <si>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</si>
  <si>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</si>
  <si>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</si>
  <si>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</si>
  <si>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</si>
  <si>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</si>
  <si>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</si>
  <si>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</si>
  <si>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</si>
  <si>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</si>
  <si>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</si>
  <si>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</si>
  <si>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</si>
  <si>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</si>
  <si>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</si>
  <si>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</si>
  <si>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</si>
  <si>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</si>
  <si>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</si>
  <si>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</si>
  <si>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</si>
  <si>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</si>
  <si>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</si>
  <si>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</si>
  <si>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</si>
  <si>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</si>
  <si>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</si>
  <si>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</si>
  <si>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</si>
  <si>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</si>
  <si>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</si>
  <si>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</si>
  <si>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</si>
  <si>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</si>
  <si>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</si>
  <si>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</si>
  <si>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</si>
  <si>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</si>
  <si>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</si>
  <si>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</si>
  <si>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</si>
  <si>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</si>
  <si>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</si>
  <si>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</si>
  <si>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</si>
  <si>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</si>
  <si>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</si>
  <si>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</si>
  <si>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</si>
  <si>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</si>
  <si>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</si>
  <si>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</si>
  <si>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</si>
  <si>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</si>
  <si>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</si>
  <si>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</si>
  <si>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</si>
  <si>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</si>
  <si>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</si>
  <si>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</si>
  <si>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</si>
  <si>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</si>
  <si>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</si>
  <si>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</si>
  <si>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</si>
  <si>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</si>
  <si>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</si>
  <si>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</si>
  <si>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</si>
  <si>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</si>
  <si>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</si>
  <si>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</si>
  <si>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</si>
  <si>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</si>
  <si>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</si>
  <si>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</si>
  <si>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</si>
  <si>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</si>
  <si>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</si>
  <si>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</si>
  <si>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</si>
  <si>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</si>
  <si>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</si>
  <si>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</si>
  <si>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</si>
  <si>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</si>
  <si>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</si>
  <si>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</si>
  <si>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</si>
  <si>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</si>
  <si>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</si>
  <si>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</si>
  <si>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</si>
  <si>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</si>
  <si>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</si>
  <si>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</si>
  <si>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</si>
  <si>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</si>
  <si>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</si>
  <si>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</si>
  <si>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</si>
  <si>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</si>
  <si>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</si>
  <si>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</si>
  <si>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</si>
  <si>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</si>
  <si>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</si>
  <si>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</si>
  <si>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</si>
  <si>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</si>
  <si>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</si>
  <si>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</si>
  <si>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</si>
  <si>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</si>
  <si>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</si>
  <si>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</si>
  <si>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</si>
  <si>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</si>
  <si>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</si>
  <si>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</si>
  <si>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</si>
  <si>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</si>
  <si>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</si>
  <si>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</si>
  <si>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</si>
  <si>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</si>
  <si>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</si>
  <si>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</si>
  <si>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</si>
  <si>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</si>
  <si>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</si>
  <si>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</si>
  <si>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</si>
  <si>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</si>
  <si>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</si>
  <si>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</si>
  <si>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</si>
  <si>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</si>
  <si>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</si>
  <si>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</si>
  <si>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</si>
  <si>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</si>
  <si>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</si>
  <si>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</si>
  <si>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</si>
  <si>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</si>
  <si>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</si>
  <si>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</si>
  <si>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</si>
  <si>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</si>
  <si>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</si>
  <si>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</si>
  <si>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</si>
  <si>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</si>
  <si>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</si>
  <si>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</si>
  <si>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</si>
  <si>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</si>
  <si>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</si>
  <si>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</si>
  <si>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</si>
  <si>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</si>
  <si>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</si>
  <si>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</si>
  <si>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</si>
  <si>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</si>
  <si>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</si>
  <si>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</si>
  <si>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</si>
  <si>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</si>
  <si>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</si>
  <si>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</si>
  <si>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</si>
  <si>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</si>
  <si>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</si>
  <si>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</si>
  <si>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</si>
  <si>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</si>
  <si>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</si>
  <si>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</si>
  <si>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</si>
  <si>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</si>
  <si>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</si>
  <si>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</si>
  <si>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</si>
  <si>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</si>
  <si>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</si>
  <si>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</si>
  <si>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</si>
  <si>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</si>
  <si>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</si>
  <si>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</si>
  <si>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</si>
  <si>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</si>
  <si>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</si>
  <si>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</si>
  <si>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</si>
  <si>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</si>
  <si>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</si>
  <si>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</si>
  <si>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</si>
  <si>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</si>
  <si>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</si>
  <si>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</si>
  <si>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</si>
  <si>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</si>
  <si>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</si>
  <si>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</si>
  <si>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</si>
  <si>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</si>
  <si>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</si>
  <si>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</si>
  <si>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</si>
  <si>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</si>
  <si>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</si>
  <si>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</si>
  <si>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</si>
  <si>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</si>
  <si>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</si>
  <si>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</si>
  <si>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</si>
  <si>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</si>
  <si>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</si>
  <si>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</si>
  <si>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</si>
  <si>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</si>
  <si>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</si>
  <si>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</si>
  <si>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</si>
  <si>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</si>
  <si>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</si>
  <si>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</si>
  <si>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</si>
  <si>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</si>
  <si>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</si>
  <si>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</si>
  <si>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</si>
  <si>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</si>
  <si>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</si>
  <si>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</si>
  <si>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</si>
  <si>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</si>
  <si>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</si>
  <si>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</si>
  <si>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</si>
  <si>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</si>
  <si>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</si>
  <si>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</si>
  <si>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</si>
  <si>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</si>
  <si>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</si>
  <si>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</si>
  <si>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</si>
  <si>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</si>
  <si>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</si>
  <si>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</si>
  <si>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</si>
  <si>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</si>
  <si>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</si>
  <si>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</si>
  <si>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</si>
  <si>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</si>
  <si>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</si>
  <si>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</si>
  <si>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</si>
  <si>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</si>
  <si>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</si>
  <si>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</si>
  <si>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</si>
  <si>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</si>
  <si>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</si>
  <si>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</si>
  <si>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</si>
  <si>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</si>
  <si>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</si>
  <si>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</si>
  <si>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</si>
  <si>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</si>
  <si>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</si>
  <si>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</si>
  <si>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</si>
  <si>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</si>
  <si>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</si>
  <si>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</si>
  <si>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</si>
  <si>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</si>
  <si>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</si>
  <si>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</si>
  <si>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</si>
  <si>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</si>
  <si>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</si>
  <si>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</si>
  <si>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</si>
  <si>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</si>
  <si>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</si>
  <si>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</si>
  <si>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</si>
  <si>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</si>
  <si>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</si>
  <si>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</si>
  <si>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</si>
  <si>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</si>
  <si>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</si>
  <si>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</si>
  <si>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</si>
  <si>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</si>
  <si>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</si>
  <si>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</si>
  <si>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</si>
  <si>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</si>
  <si>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</si>
  <si>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</si>
  <si>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</si>
  <si>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</si>
  <si>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</si>
  <si>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</si>
  <si>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</si>
  <si>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</si>
  <si>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</si>
  <si>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</si>
  <si>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</si>
  <si>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</si>
  <si>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</si>
  <si>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</si>
  <si>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</si>
  <si>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</si>
  <si>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</si>
  <si>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</si>
  <si>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</si>
  <si>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</si>
  <si>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</si>
  <si>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</si>
  <si>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</si>
  <si>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</si>
  <si>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</si>
  <si>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</si>
  <si>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</si>
  <si>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</si>
  <si>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</si>
  <si>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</si>
  <si>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</si>
  <si>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</si>
  <si>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</si>
  <si>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</si>
  <si>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</si>
  <si>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</si>
  <si>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</si>
  <si>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</si>
  <si>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</si>
  <si>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</si>
  <si>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</si>
  <si>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</si>
  <si>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</si>
  <si>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</si>
  <si>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</si>
  <si>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</si>
  <si>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</si>
  <si>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</si>
  <si>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</si>
  <si>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</si>
  <si>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</si>
  <si>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</si>
  <si>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</si>
  <si>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</si>
  <si>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</si>
  <si>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</si>
  <si>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</si>
  <si>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</si>
  <si>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</si>
  <si>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</si>
  <si>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</si>
  <si>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</si>
  <si>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</si>
  <si>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</si>
  <si>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</si>
  <si>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</si>
  <si>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</si>
  <si>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</si>
  <si>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</si>
  <si>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</si>
  <si>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</si>
  <si>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</si>
  <si>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</si>
  <si>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</si>
  <si>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</si>
  <si>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</si>
  <si>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</si>
  <si>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</si>
  <si>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</si>
  <si>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</si>
  <si>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</si>
  <si>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</si>
  <si>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</si>
  <si>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</si>
  <si>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</si>
  <si>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</si>
  <si>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</si>
  <si>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</si>
  <si>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</si>
  <si>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</si>
  <si>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</si>
  <si>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</si>
  <si>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</si>
  <si>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</si>
  <si>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</si>
  <si>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</si>
  <si>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</si>
  <si>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</si>
  <si>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</si>
  <si>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</si>
  <si>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</si>
  <si>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</si>
  <si>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</si>
  <si>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</si>
  <si>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</si>
  <si>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</si>
  <si>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</si>
  <si>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</si>
  <si>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</si>
  <si>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</si>
  <si>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</si>
  <si>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</si>
  <si>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</si>
  <si>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</si>
  <si>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</si>
  <si>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</si>
  <si>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</si>
  <si>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</si>
  <si>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</si>
  <si>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</si>
  <si>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</si>
  <si>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</si>
  <si>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</si>
  <si>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</si>
  <si>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</si>
  <si>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</si>
  <si>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</si>
  <si>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</si>
  <si>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</si>
  <si>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</si>
  <si>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</si>
  <si>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</si>
  <si>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</si>
  <si>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</si>
  <si>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</si>
  <si>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</si>
  <si>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</si>
  <si>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</si>
  <si>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</si>
  <si>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</si>
  <si>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</si>
  <si>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</si>
  <si>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</si>
  <si>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</si>
  <si>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</si>
  <si>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</si>
  <si>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</si>
  <si>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</si>
  <si>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</si>
  <si>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</si>
  <si>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</si>
  <si>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</si>
  <si>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</si>
  <si>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</si>
  <si>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</si>
  <si>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</si>
  <si>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</si>
  <si>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</si>
  <si>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</si>
  <si>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</si>
  <si>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</si>
  <si>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</si>
  <si>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</si>
  <si>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</si>
  <si>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</si>
  <si>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</si>
  <si>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</si>
  <si>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</si>
  <si>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</si>
  <si>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</si>
  <si>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</si>
  <si>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</si>
  <si>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</si>
  <si>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</si>
  <si>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</si>
  <si>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</si>
  <si>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</si>
  <si>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</si>
  <si>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</si>
  <si>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</si>
  <si>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</si>
  <si>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</si>
  <si>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</si>
  <si>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</si>
  <si>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</si>
  <si>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</si>
  <si>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</si>
  <si>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</si>
  <si>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</si>
  <si>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</si>
  <si>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</si>
  <si>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</si>
  <si>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</si>
  <si>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</si>
  <si>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</si>
  <si>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</si>
  <si>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</si>
  <si>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</si>
  <si>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</si>
  <si>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</si>
  <si>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</si>
  <si>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</si>
  <si>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</si>
  <si>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</si>
  <si>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</si>
  <si>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</si>
  <si>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</si>
  <si>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</si>
  <si>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</si>
  <si>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</si>
  <si>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</si>
  <si>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</si>
  <si>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</si>
  <si>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</si>
  <si>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</si>
  <si>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</si>
  <si>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</si>
  <si>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</si>
  <si>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</si>
  <si>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</si>
  <si>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</si>
  <si>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</si>
  <si>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</si>
  <si>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</si>
  <si>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</si>
  <si>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</si>
  <si>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</si>
  <si>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</si>
  <si>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</si>
  <si>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</si>
  <si>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</si>
  <si>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</si>
  <si>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</si>
  <si>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</si>
  <si>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</si>
  <si>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</si>
  <si>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</si>
  <si>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</si>
  <si>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</si>
  <si>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</si>
  <si>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</si>
  <si>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</si>
  <si>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</si>
  <si>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</si>
  <si>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</si>
  <si>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</si>
  <si>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</si>
  <si>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</si>
  <si>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</si>
  <si>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</si>
  <si>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</si>
  <si>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</si>
  <si>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</si>
  <si>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</si>
  <si>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</si>
  <si>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</si>
  <si>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</si>
  <si>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</si>
  <si>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</si>
  <si>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</si>
  <si>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</si>
  <si>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</si>
  <si>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</si>
  <si>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</si>
  <si>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</si>
  <si>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</si>
  <si>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</si>
  <si>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</si>
  <si>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</si>
  <si>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</si>
  <si>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</si>
  <si>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</si>
  <si>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</si>
  <si>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</si>
  <si>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</si>
  <si>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</si>
  <si>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</si>
  <si>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</si>
  <si>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</si>
  <si>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</si>
  <si>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</si>
  <si>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</si>
  <si>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</si>
  <si>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</si>
  <si>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</si>
  <si>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</si>
  <si>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</si>
  <si>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</si>
  <si>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</si>
  <si>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</si>
  <si>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</si>
  <si>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</si>
  <si>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</si>
  <si>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</si>
  <si>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</si>
  <si>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</si>
  <si>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</si>
  <si>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</si>
  <si>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</si>
  <si>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</si>
  <si>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</si>
  <si>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</si>
  <si>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</si>
  <si>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</si>
  <si>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</si>
  <si>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</si>
  <si>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</si>
  <si>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</si>
  <si>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</si>
  <si>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</si>
  <si>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</si>
  <si>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</si>
  <si>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</si>
  <si>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</si>
  <si>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</si>
  <si>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</si>
  <si>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</si>
  <si>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</si>
  <si>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</si>
  <si>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</si>
  <si>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</si>
  <si>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</si>
  <si>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</si>
  <si>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</si>
  <si>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</si>
  <si>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</si>
  <si>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</si>
  <si>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</si>
  <si>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</si>
  <si>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</si>
  <si>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</si>
  <si>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</si>
  <si>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</si>
  <si>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</si>
  <si>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</si>
  <si>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</si>
  <si>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</si>
  <si>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</si>
  <si>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</si>
  <si>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</si>
  <si>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</si>
  <si>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</si>
  <si>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</si>
  <si>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</si>
  <si>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</si>
  <si>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</si>
  <si>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</si>
  <si>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</si>
  <si>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</si>
  <si>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</si>
  <si>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</si>
  <si>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</si>
  <si>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</si>
  <si>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</si>
  <si>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</si>
  <si>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</si>
  <si>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</si>
  <si>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</si>
  <si>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</si>
  <si>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</si>
  <si>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</si>
  <si>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</si>
  <si>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</si>
  <si>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</si>
  <si>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</si>
  <si>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</si>
  <si>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</si>
  <si>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</si>
  <si>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</si>
  <si>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</si>
  <si>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</si>
  <si>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</si>
  <si>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</si>
  <si>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</si>
  <si>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</si>
  <si>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</si>
  <si>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</si>
  <si>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</si>
  <si>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</si>
  <si>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</si>
  <si>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</si>
  <si>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</si>
  <si>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</si>
  <si>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</si>
  <si>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</si>
  <si>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</si>
  <si>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</si>
  <si>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</si>
  <si>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</si>
  <si>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</si>
  <si>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</si>
  <si>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</si>
  <si>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</si>
  <si>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</si>
  <si>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</si>
  <si>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</si>
  <si>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</si>
  <si>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</si>
  <si>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</si>
  <si>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</si>
  <si>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</si>
  <si>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</si>
  <si>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</si>
  <si>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</si>
  <si>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</si>
  <si>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</si>
  <si>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</si>
  <si>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</si>
  <si>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</si>
  <si>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</si>
  <si>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</si>
  <si>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</si>
  <si>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</si>
  <si>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</si>
  <si>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</si>
  <si>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</si>
  <si>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</si>
  <si>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</si>
  <si>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</si>
  <si>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</si>
  <si>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</si>
  <si>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</si>
  <si>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</si>
  <si>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</si>
  <si>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</si>
  <si>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</si>
  <si>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</si>
  <si>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</si>
  <si>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</si>
  <si>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</si>
  <si>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</si>
  <si>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</si>
  <si>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</si>
  <si>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</si>
  <si>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</si>
  <si>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</si>
  <si>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</si>
  <si>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</si>
  <si>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</si>
  <si>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</si>
  <si>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</si>
  <si>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</si>
  <si>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</si>
  <si>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</si>
  <si>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</si>
  <si>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</si>
  <si>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</si>
  <si>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</si>
  <si>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</si>
  <si>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</si>
  <si>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</si>
  <si>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</si>
  <si>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</si>
  <si>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</si>
  <si>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</si>
  <si>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</si>
  <si>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</si>
  <si>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</si>
  <si>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</si>
  <si>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</si>
  <si>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</si>
  <si>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</si>
  <si>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</si>
  <si>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</si>
  <si>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</si>
  <si>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</si>
  <si>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</si>
  <si>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</si>
  <si>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</si>
  <si>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</si>
  <si>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</si>
  <si>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</si>
  <si>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</si>
  <si>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</si>
  <si>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</si>
  <si>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</si>
  <si>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</si>
  <si>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</si>
  <si>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</si>
  <si>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</si>
  <si>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</si>
  <si>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</si>
  <si>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</si>
  <si>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</si>
  <si>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</si>
  <si>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</si>
  <si>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</si>
  <si>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</si>
  <si>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</si>
  <si>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</si>
  <si>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</si>
  <si>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</si>
  <si>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</si>
  <si>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</si>
  <si>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</si>
  <si>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</si>
  <si>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</si>
  <si>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</si>
  <si>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</si>
  <si>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</si>
  <si>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</si>
  <si>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</si>
  <si>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</si>
  <si>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</si>
  <si>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</si>
  <si>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</si>
  <si>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</si>
  <si>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</si>
  <si>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</si>
  <si>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</si>
  <si>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</si>
  <si>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</si>
  <si>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</si>
  <si>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</si>
  <si>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</si>
  <si>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</si>
  <si>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</si>
  <si>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</si>
  <si>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</si>
  <si>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</si>
  <si>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</si>
  <si>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</si>
  <si>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</si>
  <si>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</si>
  <si>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</si>
  <si>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</si>
  <si>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</si>
  <si>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</si>
  <si>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</si>
  <si>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</si>
  <si>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</si>
  <si>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</si>
  <si>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</si>
  <si>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</si>
  <si>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</si>
  <si>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</si>
  <si>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</si>
  <si>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</si>
  <si>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</si>
  <si>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</si>
  <si>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</si>
  <si>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</si>
  <si>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</si>
  <si>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</si>
  <si>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</si>
  <si>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</si>
  <si>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</si>
  <si>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</si>
  <si>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</si>
  <si>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</si>
  <si>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</si>
  <si>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</si>
  <si>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</si>
  <si>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</si>
  <si>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</si>
  <si>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</si>
  <si>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</si>
  <si>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</si>
  <si>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</si>
  <si>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</si>
  <si>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</si>
  <si>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</si>
  <si>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</si>
  <si>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</si>
  <si>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</si>
  <si>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</si>
  <si>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</si>
  <si>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</si>
  <si>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</si>
  <si>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</si>
  <si>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</si>
  <si>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</si>
  <si>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</si>
  <si>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</si>
  <si>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</si>
  <si>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</si>
  <si>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</si>
  <si>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</si>
  <si>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</si>
  <si>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</si>
  <si>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</si>
  <si>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</si>
  <si>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</si>
  <si>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</si>
  <si>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</si>
  <si>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</si>
  <si>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</si>
  <si>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</si>
  <si>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</si>
  <si>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</si>
  <si>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</si>
  <si>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</si>
  <si>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</si>
  <si>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</si>
  <si>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</si>
  <si>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</si>
  <si>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</si>
  <si>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</si>
  <si>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</si>
  <si>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</si>
  <si>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</si>
  <si>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</si>
  <si>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</si>
  <si>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</si>
  <si>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</si>
  <si>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</si>
  <si>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</si>
  <si>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</si>
  <si>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</si>
  <si>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</si>
  <si>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</si>
  <si>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</si>
  <si>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</si>
  <si>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</si>
  <si>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</si>
  <si>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</si>
  <si>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</si>
  <si>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</si>
  <si>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</si>
  <si>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</si>
  <si>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</si>
  <si>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</si>
  <si>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</si>
  <si>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</si>
  <si>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</si>
  <si>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</si>
  <si>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</si>
  <si>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</si>
  <si>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</si>
  <si>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</si>
  <si>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</si>
  <si>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</si>
  <si>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</si>
  <si>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</si>
  <si>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</si>
  <si>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</si>
  <si>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</si>
  <si>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</si>
  <si>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</si>
  <si>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</si>
  <si>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</si>
  <si>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</si>
  <si>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</si>
  <si>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</si>
  <si>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</si>
  <si>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</si>
  <si>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</si>
  <si>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</si>
  <si>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</si>
  <si>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</si>
  <si>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</si>
  <si>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</si>
  <si>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</si>
  <si>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</si>
  <si>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</si>
  <si>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</si>
  <si>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</si>
  <si>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</si>
  <si>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</si>
  <si>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</si>
  <si>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</si>
  <si>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</si>
  <si>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</si>
  <si>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</si>
  <si>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</si>
  <si>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</si>
  <si>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</si>
  <si>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</si>
  <si>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</si>
  <si>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</si>
  <si>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</si>
  <si>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</si>
  <si>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</si>
  <si>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</si>
  <si>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</si>
  <si>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</si>
  <si>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</si>
  <si>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</si>
  <si>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</si>
  <si>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</si>
  <si>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</si>
  <si>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</si>
  <si>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</si>
  <si>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</si>
  <si>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</si>
  <si>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</si>
  <si>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</si>
  <si>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</si>
  <si>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</si>
  <si>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</si>
  <si>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</si>
  <si>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</si>
  <si>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</si>
  <si>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</si>
  <si>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</si>
  <si>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</si>
  <si>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</si>
  <si>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</si>
  <si>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</si>
  <si>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</si>
  <si>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</si>
  <si>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</si>
  <si>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</si>
  <si>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</si>
  <si>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</si>
  <si>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</si>
  <si>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</si>
  <si>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</si>
  <si>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</si>
  <si>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</si>
  <si>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</si>
  <si>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</si>
  <si>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</si>
  <si>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</si>
  <si>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</si>
  <si>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</si>
  <si>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</si>
  <si>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</si>
  <si>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</si>
  <si>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</si>
  <si>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</si>
  <si>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</si>
  <si>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</si>
  <si>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</si>
  <si>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</si>
  <si>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</si>
  <si>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</si>
  <si>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</si>
  <si>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</si>
  <si>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</si>
  <si>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</si>
  <si>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</si>
  <si>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</si>
  <si>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</si>
  <si>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</si>
  <si>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</si>
  <si>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</si>
  <si>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</si>
  <si>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</si>
  <si>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</si>
  <si>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</si>
  <si>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</si>
  <si>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</si>
  <si>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</si>
  <si>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</si>
  <si>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</si>
  <si>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</si>
  <si>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</si>
  <si>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</si>
  <si>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</si>
  <si>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</si>
  <si>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</si>
  <si>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</si>
  <si>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</si>
  <si>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</si>
  <si>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</si>
  <si>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</si>
  <si>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</si>
  <si>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</si>
  <si>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</si>
  <si>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</si>
  <si>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</si>
  <si>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</si>
  <si>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</si>
  <si>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</si>
  <si>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</si>
  <si>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</si>
  <si>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</si>
  <si>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</si>
  <si>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</si>
  <si>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</si>
  <si>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</si>
  <si>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</si>
  <si>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</si>
  <si>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</si>
  <si>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</si>
  <si>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</si>
  <si>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</si>
  <si>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</si>
  <si>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</si>
  <si>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</si>
  <si>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</si>
  <si>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</si>
  <si>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</si>
  <si>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</si>
  <si>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</si>
  <si>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</si>
  <si>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</si>
  <si>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</si>
  <si>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</si>
  <si>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</si>
  <si>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</si>
  <si>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</si>
  <si>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</si>
  <si>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</si>
  <si>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</si>
  <si>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</si>
  <si>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</si>
  <si>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</si>
  <si>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</si>
  <si>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</si>
  <si>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</si>
  <si>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</si>
  <si>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</si>
  <si>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</si>
  <si>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</si>
  <si>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</si>
  <si>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</si>
  <si>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</si>
  <si>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</si>
  <si>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</si>
  <si>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</si>
  <si>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</si>
  <si>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</si>
  <si>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</si>
  <si>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</si>
  <si>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</si>
  <si>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</si>
  <si>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</si>
  <si>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</si>
  <si>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</si>
  <si>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</si>
  <si>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</si>
  <si>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</si>
  <si>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</si>
  <si>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</si>
  <si>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</si>
  <si>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</si>
  <si>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</si>
  <si>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</si>
  <si>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</si>
  <si>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</si>
  <si>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</si>
  <si>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</si>
  <si>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</si>
  <si>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</si>
  <si>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</si>
  <si>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</si>
  <si>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</si>
  <si>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</si>
  <si>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</si>
  <si>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</si>
  <si>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</si>
  <si>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</si>
  <si>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</si>
  <si>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</si>
  <si>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</si>
  <si>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</si>
  <si>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</si>
  <si>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</si>
  <si>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</si>
  <si>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</si>
  <si>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</si>
  <si>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</si>
  <si>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</si>
  <si>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</si>
  <si>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</si>
  <si>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</si>
  <si>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</si>
  <si>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</si>
  <si>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</si>
  <si>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</si>
  <si>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</si>
  <si>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</si>
  <si>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</si>
  <si>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</si>
  <si>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</si>
  <si>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</si>
  <si>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</si>
  <si>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</si>
  <si>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</si>
  <si>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</si>
  <si>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</si>
  <si>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</si>
  <si>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</si>
  <si>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</si>
  <si>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</si>
  <si>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</si>
  <si>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</si>
  <si>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</si>
  <si>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</si>
  <si>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</si>
  <si>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</si>
  <si>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</si>
  <si>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</si>
  <si>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</si>
  <si>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</si>
  <si>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</si>
  <si>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</si>
  <si>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</si>
  <si>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</si>
  <si>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</si>
  <si>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</si>
  <si>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</si>
  <si>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</si>
  <si>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</si>
  <si>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</si>
  <si>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</si>
  <si>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</si>
  <si>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</si>
  <si>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</si>
  <si>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</si>
  <si>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</si>
  <si>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</si>
  <si>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</si>
  <si>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</si>
  <si>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</si>
  <si>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</si>
  <si>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</si>
  <si>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</si>
  <si>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</si>
  <si>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</si>
  <si>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</si>
  <si>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</si>
  <si>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</si>
  <si>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</si>
  <si>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</si>
  <si>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</si>
  <si>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</si>
  <si>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</si>
  <si>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</si>
  <si>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</si>
  <si>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</si>
  <si>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</si>
  <si>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</si>
  <si>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</si>
  <si>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</si>
  <si>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</si>
  <si>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</si>
  <si>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</si>
  <si>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</si>
  <si>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</si>
  <si>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</si>
  <si>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</si>
  <si>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</si>
  <si>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</si>
  <si>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</si>
  <si>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</si>
  <si>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</si>
  <si>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</si>
  <si>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</si>
  <si>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</si>
  <si>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</si>
  <si>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</si>
  <si>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</si>
  <si>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</si>
  <si>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</si>
  <si>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</si>
  <si>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</si>
  <si>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</si>
  <si>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</si>
  <si>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</si>
  <si>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</si>
  <si>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</si>
  <si>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</si>
  <si>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</si>
  <si>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</si>
  <si>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</si>
  <si>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</si>
  <si>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</si>
  <si>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</si>
  <si>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</si>
  <si>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</si>
  <si>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</si>
  <si>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</si>
  <si>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</si>
  <si>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</si>
  <si>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</si>
  <si>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</si>
  <si>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</si>
  <si>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</si>
  <si>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</si>
  <si>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</si>
  <si>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</si>
  <si>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</si>
  <si>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</si>
  <si>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</si>
  <si>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</si>
  <si>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</si>
  <si>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</si>
  <si>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</si>
  <si>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</si>
  <si>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</si>
  <si>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</si>
  <si>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</si>
  <si>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</si>
  <si>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</si>
  <si>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</si>
  <si>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</si>
  <si>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</si>
  <si>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</si>
  <si>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</si>
  <si>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</si>
  <si>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</si>
  <si>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</si>
  <si>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</si>
  <si>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</si>
  <si>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</si>
  <si>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</si>
  <si>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</si>
  <si>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</si>
  <si>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</si>
  <si>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</si>
  <si>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</si>
  <si>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</si>
  <si>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</si>
  <si>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</si>
  <si>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</si>
  <si>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</si>
  <si>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</si>
  <si>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</si>
  <si>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</si>
  <si>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</si>
  <si>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</si>
  <si>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</si>
  <si>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</si>
  <si>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</si>
  <si>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</si>
  <si>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</si>
  <si>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</si>
  <si>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</si>
  <si>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</si>
  <si>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</si>
  <si>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</si>
  <si>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</si>
  <si>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</si>
  <si>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</si>
  <si>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</si>
  <si>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</si>
  <si>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</si>
  <si>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</si>
  <si>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</si>
  <si>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</si>
  <si>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</si>
  <si>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</si>
  <si>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</si>
  <si>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</si>
  <si>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</si>
  <si>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</si>
  <si>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</si>
  <si>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</si>
  <si>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</si>
  <si>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</si>
  <si>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</si>
  <si>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</si>
  <si>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</si>
  <si>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</si>
  <si>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</si>
  <si>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</si>
  <si>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</si>
  <si>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</si>
  <si>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</si>
  <si>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</si>
  <si>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</si>
  <si>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</si>
  <si>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</si>
  <si>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</si>
  <si>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</si>
  <si>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</si>
  <si>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</si>
  <si>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</si>
  <si>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</si>
  <si>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</si>
  <si>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</si>
  <si>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</si>
  <si>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</si>
  <si>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</si>
  <si>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</si>
  <si>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</si>
  <si>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</si>
  <si>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</si>
  <si>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</si>
  <si>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</si>
  <si>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</si>
  <si>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</si>
  <si>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</si>
  <si>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</si>
  <si>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</si>
  <si>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</si>
  <si>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</si>
  <si>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</si>
  <si>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</si>
  <si>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</si>
  <si>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</si>
  <si>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</si>
  <si>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</si>
  <si>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</si>
  <si>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</si>
  <si>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</si>
  <si>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</si>
  <si>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</si>
  <si>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</si>
  <si>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</si>
  <si>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</si>
  <si>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</si>
  <si>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</si>
  <si>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</si>
  <si>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</si>
  <si>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</si>
  <si>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</si>
  <si>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</si>
  <si>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</si>
  <si>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</si>
  <si>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</si>
  <si>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</si>
  <si>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</si>
  <si>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</si>
  <si>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</si>
  <si>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</si>
  <si>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</si>
  <si>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</si>
  <si>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</si>
  <si>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</si>
  <si>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</si>
  <si>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</si>
  <si>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</si>
  <si>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</si>
  <si>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</si>
  <si>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</si>
  <si>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</si>
  <si>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</si>
  <si>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</si>
  <si>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</si>
  <si>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</si>
  <si>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</si>
  <si>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</si>
  <si>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</si>
  <si>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</si>
  <si>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</si>
  <si>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</si>
  <si>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</si>
  <si>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</si>
  <si>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</si>
  <si>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</si>
  <si>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</si>
  <si>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</si>
  <si>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</si>
  <si>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</si>
  <si>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</si>
  <si>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</si>
  <si>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</si>
  <si>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</si>
  <si>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</si>
  <si>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</si>
  <si>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</si>
  <si>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</si>
  <si>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</si>
  <si>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</si>
  <si>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</si>
  <si>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</si>
  <si>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</si>
  <si>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</si>
  <si>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</si>
  <si>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</si>
  <si>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</si>
  <si>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</si>
  <si>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</si>
  <si>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</si>
  <si>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</si>
  <si>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</si>
  <si>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</si>
  <si>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</si>
  <si>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</si>
  <si>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</si>
  <si>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</si>
  <si>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</si>
  <si>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</si>
  <si>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</si>
  <si>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</si>
  <si>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</si>
  <si>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</si>
  <si>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</si>
  <si>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</si>
  <si>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</si>
  <si>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</si>
  <si>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</si>
  <si>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</si>
  <si>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</si>
  <si>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</si>
  <si>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</si>
  <si>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</si>
  <si>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</si>
  <si>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</si>
  <si>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</si>
  <si>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</si>
  <si>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</si>
  <si>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</si>
  <si>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</si>
  <si>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</si>
  <si>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</si>
  <si>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</si>
  <si>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</si>
  <si>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</si>
  <si>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</si>
  <si>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</si>
  <si>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</si>
  <si>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</si>
  <si>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</si>
  <si>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</si>
  <si>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</si>
  <si>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</si>
  <si>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</si>
  <si>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</si>
  <si>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</si>
  <si>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</si>
  <si>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</si>
  <si>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</si>
  <si>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</si>
  <si>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</si>
  <si>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</si>
  <si>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</si>
  <si>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</si>
  <si>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</si>
  <si>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</si>
  <si>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</si>
  <si>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</si>
  <si>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</si>
  <si>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</si>
  <si>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</si>
  <si>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</si>
  <si>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</si>
  <si>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</si>
  <si>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</si>
  <si>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</si>
  <si>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</si>
  <si>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</si>
  <si>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</si>
  <si>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</si>
  <si>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</si>
  <si>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</si>
  <si>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</si>
  <si>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</si>
  <si>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</si>
  <si>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</si>
  <si>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</si>
  <si>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</si>
  <si>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</si>
  <si>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</si>
  <si>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</si>
  <si>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</si>
  <si>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</si>
  <si>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</si>
  <si>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</si>
  <si>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</si>
  <si>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</si>
  <si>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</si>
  <si>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</si>
  <si>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</si>
  <si>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</si>
  <si>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</si>
  <si>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</si>
  <si>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</si>
  <si>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</si>
  <si>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</si>
  <si>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</si>
  <si>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</si>
  <si>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</si>
  <si>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</si>
  <si>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</si>
  <si>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</si>
  <si>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</si>
  <si>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</si>
  <si>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</si>
  <si>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</si>
  <si>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</si>
  <si>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</si>
  <si>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</si>
  <si>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</si>
  <si>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</si>
  <si>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</si>
  <si>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</si>
  <si>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</si>
  <si>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</si>
  <si>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</si>
  <si>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</si>
  <si>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</si>
  <si>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</si>
  <si>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</si>
  <si>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</si>
  <si>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</si>
  <si>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</si>
  <si>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</si>
  <si>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</si>
  <si>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</si>
  <si>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</si>
  <si>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</si>
  <si>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</si>
  <si>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</si>
  <si>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</si>
  <si>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</si>
  <si>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</si>
  <si>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</si>
  <si>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</si>
  <si>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</si>
  <si>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</si>
  <si>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</si>
  <si>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</si>
  <si>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</si>
  <si>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</si>
  <si>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</si>
  <si>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</si>
  <si>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</si>
  <si>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</si>
  <si>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</si>
  <si>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</si>
  <si>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</si>
  <si>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</si>
  <si>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</si>
  <si>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</si>
  <si>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</si>
  <si>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</si>
  <si>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</si>
  <si>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</si>
  <si>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</si>
  <si>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</si>
  <si>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</si>
  <si>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</si>
  <si>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</si>
  <si>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</si>
  <si>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</si>
  <si>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</si>
  <si>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</si>
  <si>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</si>
  <si>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</si>
  <si>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</si>
  <si>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</si>
  <si>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</si>
  <si>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</si>
  <si>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</si>
  <si>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</si>
  <si>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</si>
  <si>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</si>
  <si>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</si>
  <si>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</si>
  <si>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</si>
  <si>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</si>
  <si>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</si>
  <si>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</si>
  <si>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</si>
  <si>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</si>
  <si>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</si>
  <si>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</si>
  <si>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</si>
  <si>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</si>
  <si>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</si>
  <si>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</si>
  <si>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</si>
  <si>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</si>
  <si>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</si>
  <si>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</si>
  <si>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</si>
  <si>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</si>
  <si>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</si>
  <si>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</si>
  <si>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</si>
  <si>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</si>
  <si>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</si>
  <si>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</si>
  <si>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</si>
  <si>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</si>
  <si>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</si>
  <si>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</si>
  <si>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</si>
  <si>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</si>
  <si>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</si>
  <si>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</si>
  <si>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</si>
  <si>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</si>
  <si>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</si>
  <si>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</si>
  <si>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</si>
  <si>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</si>
  <si>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</si>
  <si>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</si>
  <si>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</si>
  <si>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</si>
  <si>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</si>
  <si>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</si>
  <si>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</si>
  <si>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</si>
  <si>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</si>
  <si>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</si>
  <si>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</si>
  <si>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</si>
  <si>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</si>
  <si>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</si>
  <si>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</si>
  <si>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</si>
  <si>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</si>
  <si>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</si>
  <si>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</si>
  <si>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</si>
  <si>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</si>
  <si>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</si>
  <si>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</si>
  <si>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</si>
  <si>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</si>
  <si>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</si>
  <si>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</si>
  <si>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</si>
  <si>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</si>
  <si>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</si>
  <si>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</si>
  <si>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</si>
  <si>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</si>
  <si>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</si>
  <si>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</si>
  <si>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</si>
  <si>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</si>
  <si>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</si>
  <si>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</si>
  <si>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</si>
  <si>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</si>
  <si>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</si>
  <si>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</si>
  <si>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</si>
  <si>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</si>
  <si>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</si>
  <si>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</si>
  <si>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</si>
  <si>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</si>
  <si>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</si>
  <si>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</si>
  <si>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</si>
  <si>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</si>
  <si>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</si>
  <si>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</si>
  <si>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</si>
  <si>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</si>
  <si>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</si>
  <si>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</si>
  <si>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</si>
  <si>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</si>
  <si>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</si>
  <si>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</si>
  <si>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</si>
  <si>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</si>
  <si>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</si>
  <si>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</si>
  <si>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</si>
  <si>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</si>
  <si>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</si>
  <si>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</si>
  <si>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</si>
  <si>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</si>
  <si>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</si>
  <si>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</si>
  <si>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</si>
  <si>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</si>
  <si>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</si>
  <si>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</si>
  <si>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</si>
  <si>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</si>
  <si>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</si>
  <si>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</si>
  <si>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</si>
  <si>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</si>
  <si>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</si>
  <si>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</si>
  <si>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</si>
  <si>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</si>
  <si>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</si>
  <si>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</si>
  <si>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</si>
  <si>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</si>
  <si>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</si>
  <si>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</si>
  <si>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</si>
  <si>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</si>
  <si>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</si>
  <si>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</si>
  <si>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</si>
  <si>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</si>
  <si>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</si>
  <si>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</si>
  <si>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</si>
  <si>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</si>
  <si>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</si>
  <si>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</si>
  <si>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</si>
  <si>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</si>
  <si>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</si>
  <si>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</si>
  <si>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</si>
  <si>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</si>
  <si>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</si>
  <si>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</si>
  <si>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</si>
  <si>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</si>
  <si>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</si>
  <si>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</si>
  <si>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</si>
  <si>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</si>
  <si>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</si>
  <si>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</si>
  <si>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</si>
  <si>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</si>
  <si>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</si>
  <si>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</si>
  <si>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</si>
  <si>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</si>
  <si>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</si>
  <si>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</si>
  <si>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</si>
  <si>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</si>
  <si>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</si>
  <si>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</si>
  <si>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</si>
  <si>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</si>
  <si>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</si>
  <si>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</si>
  <si>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</si>
  <si>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</si>
  <si>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</si>
  <si>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</si>
  <si>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</si>
  <si>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</si>
  <si>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</si>
  <si>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</si>
  <si>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</si>
  <si>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</si>
  <si>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</si>
  <si>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</si>
  <si>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</si>
  <si>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</si>
  <si>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</si>
  <si>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</si>
  <si>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</si>
  <si>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</si>
  <si>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</si>
  <si>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</si>
  <si>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</si>
  <si>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</si>
  <si>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</si>
  <si>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</si>
  <si>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</si>
  <si>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</si>
  <si>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</si>
  <si>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</si>
  <si>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</si>
  <si>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</si>
  <si>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</si>
  <si>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</si>
  <si>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</si>
  <si>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</si>
  <si>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</si>
  <si>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</si>
  <si>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</si>
  <si>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</si>
  <si>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</si>
  <si>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</si>
  <si>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</si>
  <si>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</si>
  <si>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</si>
  <si>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</si>
  <si>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</si>
  <si>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</si>
  <si>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</si>
  <si>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</si>
  <si>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</si>
  <si>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</si>
  <si>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</si>
  <si>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</si>
  <si>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</si>
  <si>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</si>
  <si>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</si>
  <si>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</si>
  <si>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</si>
  <si>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</si>
  <si>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</si>
  <si>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</si>
  <si>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</si>
  <si>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</si>
  <si>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</si>
  <si>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</si>
  <si>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</si>
  <si>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</si>
  <si>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</si>
  <si>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</si>
  <si>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</si>
  <si>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</si>
  <si>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</si>
  <si>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</si>
  <si>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</si>
  <si>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</si>
  <si>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</si>
  <si>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</si>
  <si>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</si>
  <si>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</si>
  <si>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</si>
  <si>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</si>
  <si>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</si>
  <si>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</si>
  <si>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</si>
  <si>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</si>
  <si>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</si>
  <si>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</si>
  <si>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</si>
  <si>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</si>
  <si>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</si>
  <si>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</si>
  <si>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</si>
  <si>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</si>
  <si>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</si>
  <si>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</si>
  <si>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</si>
  <si>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</si>
  <si>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</si>
  <si>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</si>
  <si>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</si>
  <si>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</si>
  <si>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</si>
  <si>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</si>
  <si>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</si>
  <si>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</si>
  <si>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</si>
  <si>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</si>
  <si>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</si>
  <si>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</si>
  <si>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</si>
  <si>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</si>
  <si>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</si>
  <si>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</si>
  <si>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</si>
  <si>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</si>
  <si>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</si>
  <si>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</si>
  <si>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</si>
  <si>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</si>
  <si>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</si>
  <si>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</si>
  <si>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</si>
  <si>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</si>
  <si>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</si>
  <si>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</si>
  <si>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</si>
  <si>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</si>
  <si>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</si>
  <si>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</si>
  <si>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</si>
  <si>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</si>
  <si>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</si>
  <si>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</si>
  <si>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</si>
  <si>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</si>
  <si>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</si>
  <si>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</si>
  <si>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</si>
  <si>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</si>
  <si>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</si>
  <si>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</si>
  <si>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</si>
  <si>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</si>
  <si>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</si>
  <si>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</si>
  <si>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</si>
  <si>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</si>
  <si>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</si>
  <si>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</si>
  <si>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</si>
  <si>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</si>
  <si>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</si>
  <si>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</si>
  <si>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</si>
  <si>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</si>
  <si>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</si>
  <si>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</si>
  <si>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</si>
  <si>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</si>
  <si>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</si>
  <si>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</si>
  <si>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</si>
  <si>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</si>
  <si>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</si>
  <si>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</si>
  <si>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</si>
  <si>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</si>
  <si>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</si>
  <si>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</si>
  <si>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</si>
  <si>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</si>
  <si>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</si>
  <si>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</si>
  <si>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</si>
  <si>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</si>
  <si>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</si>
  <si>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</si>
  <si>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</si>
  <si>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</si>
  <si>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</si>
  <si>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</si>
  <si>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</si>
  <si>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</si>
  <si>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</si>
  <si>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</si>
  <si>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</si>
  <si>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</si>
  <si>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</si>
  <si>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</si>
  <si>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</si>
  <si>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</si>
  <si>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</si>
  <si>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</si>
  <si>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</si>
  <si>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</si>
  <si>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</si>
  <si>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</si>
  <si>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</si>
  <si>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</si>
  <si>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</si>
  <si>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</si>
  <si>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</si>
  <si>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</si>
  <si>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</si>
  <si>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</si>
  <si>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</si>
  <si>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</si>
  <si>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</si>
  <si>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</si>
  <si>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</si>
  <si>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</si>
  <si>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</si>
  <si>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</si>
  <si>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</si>
  <si>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</si>
  <si>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</si>
  <si>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</si>
  <si>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</si>
  <si>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</si>
  <si>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</si>
  <si>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</si>
  <si>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</si>
  <si>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</si>
  <si>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</si>
  <si>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</si>
  <si>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</si>
  <si>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</si>
  <si>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</si>
  <si>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</si>
  <si>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</si>
  <si>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</si>
  <si>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</si>
  <si>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</si>
  <si>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</si>
  <si>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</si>
  <si>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</si>
  <si>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</si>
  <si>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</si>
  <si>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</si>
  <si>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</si>
  <si>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</si>
  <si>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</si>
  <si>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</si>
  <si>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</si>
  <si>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</si>
  <si>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</si>
  <si>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</si>
  <si>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</si>
  <si>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</si>
  <si>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</si>
  <si>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</si>
  <si>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</si>
  <si>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</si>
  <si>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</si>
  <si>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</si>
  <si>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</si>
  <si>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</si>
  <si>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</si>
  <si>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</si>
  <si>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</si>
  <si>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</si>
  <si>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</si>
  <si>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</si>
  <si>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</si>
  <si>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</si>
  <si>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</si>
  <si>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</si>
  <si>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</si>
  <si>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</si>
  <si>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</si>
  <si>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</si>
  <si>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</si>
  <si>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</si>
  <si>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</si>
  <si>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</si>
  <si>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</si>
  <si>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</si>
  <si>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</si>
  <si>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</si>
  <si>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</si>
  <si>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</si>
  <si>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</si>
  <si>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</si>
  <si>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</si>
  <si>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</si>
  <si>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</si>
  <si>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</si>
  <si>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</si>
  <si>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</si>
  <si>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</si>
  <si>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</si>
  <si>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</si>
  <si>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</si>
  <si>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</si>
  <si>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</si>
  <si>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</si>
  <si>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</si>
  <si>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</si>
  <si>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</si>
  <si>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</si>
  <si>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</si>
  <si>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</si>
  <si>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</si>
  <si>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</si>
  <si>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</si>
  <si>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</si>
  <si>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</si>
  <si>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</si>
  <si>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</si>
  <si>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</si>
  <si>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</si>
  <si>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</si>
  <si>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</si>
  <si>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</si>
  <si>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</si>
  <si>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</si>
  <si>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</si>
  <si>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</si>
  <si>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</si>
  <si>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</si>
  <si>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</si>
  <si>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</si>
  <si>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</si>
  <si>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</si>
  <si>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</si>
  <si>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</si>
  <si>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</si>
  <si>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</si>
  <si>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</si>
  <si>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</si>
  <si>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</si>
  <si>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</si>
  <si>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</si>
  <si>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</si>
  <si>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</si>
  <si>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</si>
  <si>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</si>
  <si>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</si>
  <si>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</si>
  <si>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</si>
  <si>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</si>
  <si>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</si>
  <si>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</si>
  <si>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</si>
  <si>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</si>
  <si>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</si>
  <si>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</si>
  <si>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</si>
  <si>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</si>
  <si>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</si>
  <si>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</si>
  <si>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</si>
  <si>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</si>
  <si>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</si>
  <si>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</si>
  <si>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</si>
  <si>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</si>
  <si>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</si>
  <si>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</si>
  <si>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</si>
  <si>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</si>
  <si>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</si>
  <si>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</si>
  <si>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</si>
  <si>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</si>
  <si>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</si>
  <si>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</si>
  <si>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</si>
  <si>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</si>
  <si>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</si>
  <si>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</si>
  <si>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</si>
  <si>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</si>
  <si>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</si>
  <si>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</si>
  <si>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</si>
  <si>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</si>
  <si>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</si>
  <si>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</si>
  <si>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</si>
  <si>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</si>
  <si>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</si>
  <si>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</si>
  <si>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</si>
  <si>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</si>
  <si>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</si>
  <si>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</si>
  <si>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</si>
  <si>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</si>
  <si>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</si>
  <si>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</si>
  <si>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</si>
  <si>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</si>
  <si>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</si>
  <si>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</si>
  <si>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</si>
  <si>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</si>
  <si>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</si>
  <si>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</si>
  <si>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</si>
  <si>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</si>
  <si>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</si>
  <si>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</si>
  <si>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</si>
  <si>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</si>
  <si>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</si>
  <si>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</si>
  <si>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</si>
  <si>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</si>
  <si>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</si>
  <si>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</si>
  <si>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</si>
  <si>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</si>
  <si>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</si>
  <si>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</si>
  <si>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</si>
  <si>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</si>
  <si>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</si>
  <si>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</si>
  <si>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</si>
  <si>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</si>
  <si>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</si>
  <si>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</si>
  <si>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</si>
  <si>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</si>
  <si>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</si>
  <si>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</si>
  <si>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</si>
  <si>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</si>
  <si>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</si>
  <si>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</si>
  <si>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</si>
  <si>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</si>
  <si>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</si>
  <si>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</si>
  <si>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</si>
  <si>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</si>
  <si>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</si>
  <si>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</si>
  <si>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</si>
  <si>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</si>
  <si>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</si>
  <si>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</si>
  <si>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</si>
  <si>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</si>
  <si>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</si>
  <si>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</si>
  <si>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</si>
  <si>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</si>
  <si>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</si>
  <si>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</si>
  <si>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</si>
  <si>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</si>
  <si>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</si>
  <si>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</si>
  <si>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</si>
  <si>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</si>
  <si>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</si>
  <si>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</si>
  <si>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</si>
  <si>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</si>
  <si>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</si>
  <si>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</si>
  <si>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</si>
  <si>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</si>
  <si>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</si>
  <si>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</si>
  <si>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</si>
  <si>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</si>
  <si>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</si>
  <si>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</si>
  <si>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</si>
  <si>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</si>
  <si>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</si>
  <si>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</si>
  <si>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</si>
  <si>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</si>
  <si>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</si>
  <si>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</si>
  <si>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</si>
  <si>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</si>
  <si>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</si>
  <si>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</si>
  <si>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</si>
  <si>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</si>
  <si>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</si>
  <si>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</si>
  <si>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</si>
  <si>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</si>
  <si>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</si>
  <si>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</si>
  <si>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</si>
  <si>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</si>
  <si>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</si>
  <si>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</si>
  <si>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</si>
  <si>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</si>
  <si>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</si>
  <si>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</si>
  <si>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</si>
  <si>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</si>
  <si>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</si>
  <si>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</si>
  <si>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</si>
  <si>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</si>
  <si>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</si>
  <si>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</si>
  <si>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</si>
  <si>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</si>
  <si>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</si>
  <si>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</si>
  <si>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</si>
  <si>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</si>
  <si>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</si>
  <si>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</si>
  <si>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</si>
  <si>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</si>
  <si>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</si>
  <si>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</si>
  <si>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</si>
  <si>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</si>
  <si>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</si>
  <si>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</si>
  <si>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</si>
  <si>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</si>
  <si>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</si>
  <si>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</si>
  <si>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</si>
  <si>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</si>
  <si>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</si>
  <si>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</si>
  <si>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</si>
  <si>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</si>
  <si>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</si>
  <si>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</si>
  <si>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</si>
  <si>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</si>
  <si>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</si>
  <si>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</si>
  <si>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</si>
  <si>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</si>
  <si>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</si>
  <si>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</si>
  <si>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</si>
  <si>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</si>
  <si>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</si>
  <si>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</si>
  <si>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</si>
  <si>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</si>
  <si>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</si>
  <si>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</si>
  <si>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</si>
  <si>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</si>
  <si>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</si>
  <si>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</si>
  <si>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</si>
  <si>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</si>
  <si>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</si>
  <si>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</si>
  <si>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</si>
  <si>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</si>
  <si>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</si>
  <si>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</si>
  <si>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</si>
  <si>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</si>
  <si>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</si>
  <si>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</si>
  <si>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</si>
  <si>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</si>
  <si>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</si>
  <si>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</si>
  <si>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</si>
  <si>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</si>
  <si>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</si>
  <si>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</si>
  <si>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</si>
  <si>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</si>
  <si>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</si>
  <si>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</si>
  <si>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</si>
  <si>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</si>
  <si>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</si>
  <si>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</si>
  <si>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</si>
  <si>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</si>
  <si>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</si>
  <si>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</si>
  <si>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</si>
  <si>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</si>
  <si>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</si>
  <si>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</si>
  <si>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</si>
  <si>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</si>
  <si>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</si>
  <si>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</si>
  <si>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</si>
  <si>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</si>
  <si>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</si>
  <si>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</si>
  <si>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</si>
  <si>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</si>
  <si>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</si>
  <si>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</si>
  <si>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</si>
  <si>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</si>
  <si>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</si>
  <si>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</si>
  <si>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</si>
  <si>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</si>
  <si>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</si>
  <si>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</si>
  <si>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</si>
  <si>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</si>
  <si>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</si>
  <si>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</si>
  <si>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</si>
  <si>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</si>
  <si>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</si>
  <si>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</si>
  <si>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</si>
  <si>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</si>
  <si>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</si>
  <si>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</si>
  <si>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</si>
  <si>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</si>
  <si>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</si>
  <si>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</si>
  <si>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</si>
  <si>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</si>
  <si>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</si>
  <si>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</si>
  <si>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</si>
  <si>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</si>
  <si>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</si>
  <si>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</si>
  <si>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</si>
  <si>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</si>
  <si>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</si>
  <si>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</si>
  <si>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</si>
  <si>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</si>
  <si>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</si>
  <si>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</si>
  <si>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</si>
  <si>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</si>
  <si>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</si>
  <si>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</si>
  <si>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</si>
  <si>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</si>
  <si>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</si>
  <si>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</si>
  <si>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</si>
  <si>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</si>
  <si>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</si>
  <si>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</si>
  <si>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</si>
  <si>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</si>
  <si>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</si>
  <si>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</si>
  <si>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</si>
  <si>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</si>
  <si>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</si>
  <si>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</si>
  <si>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</si>
  <si>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</si>
  <si>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</si>
  <si>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</si>
  <si>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</si>
  <si>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</si>
  <si>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</si>
  <si>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</si>
  <si>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</si>
  <si>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</si>
  <si>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</si>
  <si>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</si>
  <si>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</si>
  <si>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</si>
  <si>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</si>
  <si>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</si>
  <si>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</si>
  <si>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</si>
  <si>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</si>
  <si>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</si>
  <si>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</si>
  <si>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</si>
  <si>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</si>
  <si>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</si>
  <si>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</si>
  <si>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</si>
  <si>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</si>
  <si>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</si>
  <si>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</si>
  <si>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</si>
  <si>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</si>
  <si>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</si>
  <si>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</si>
  <si>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</si>
  <si>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</si>
  <si>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</si>
  <si>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</si>
  <si>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</si>
  <si>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</si>
  <si>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</si>
  <si>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</si>
  <si>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</si>
  <si>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</si>
  <si>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</si>
  <si>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</si>
  <si>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</si>
  <si>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</si>
  <si>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</si>
  <si>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</si>
  <si>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</si>
  <si>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</si>
  <si>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</si>
  <si>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</si>
  <si>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</si>
  <si>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</si>
  <si>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</si>
  <si>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</si>
  <si>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</si>
  <si>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</si>
  <si>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</si>
  <si>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</si>
  <si>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</si>
  <si>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</si>
  <si>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</si>
  <si>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</si>
  <si>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</si>
  <si>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</si>
  <si>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</si>
  <si>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</si>
  <si>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</si>
  <si>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</si>
  <si>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</si>
  <si>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</si>
  <si>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</si>
  <si>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</si>
  <si>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</si>
  <si>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</si>
  <si>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</si>
  <si>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</si>
  <si>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</si>
  <si>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</si>
  <si>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</si>
  <si>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</si>
  <si>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</si>
  <si>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</si>
  <si>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</si>
  <si>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</si>
  <si>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</si>
  <si>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</si>
  <si>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</si>
  <si>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</si>
  <si>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</si>
  <si>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</si>
  <si>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</si>
  <si>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</si>
  <si>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</si>
  <si>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</si>
  <si>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</si>
  <si>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</si>
  <si>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</si>
  <si>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</si>
  <si>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</si>
  <si>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</si>
  <si>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</si>
  <si>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</si>
  <si>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</si>
  <si>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</si>
  <si>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</si>
  <si>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</si>
  <si>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</si>
  <si>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</si>
  <si>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</si>
  <si>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</si>
  <si>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</si>
  <si>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</si>
  <si>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</si>
  <si>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</si>
  <si>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</si>
  <si>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</si>
  <si>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</si>
  <si>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</si>
  <si>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</si>
  <si>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</si>
  <si>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</si>
  <si>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</si>
  <si>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</si>
  <si>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</si>
  <si>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</si>
  <si>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</si>
  <si>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</si>
  <si>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</si>
  <si>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</si>
  <si>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</si>
  <si>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</si>
  <si>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</si>
  <si>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</si>
  <si>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</si>
  <si>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</si>
  <si>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</si>
  <si>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</si>
  <si>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</si>
  <si>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</si>
  <si>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</si>
  <si>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</si>
  <si>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</si>
  <si>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</si>
  <si>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</si>
  <si>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</si>
  <si>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</si>
  <si>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</si>
  <si>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</si>
  <si>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</si>
  <si>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</si>
  <si>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</si>
  <si>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</si>
  <si>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</si>
  <si>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</si>
  <si>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</si>
  <si>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</si>
  <si>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</si>
  <si>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</si>
  <si>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</si>
  <si>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</si>
  <si>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</si>
  <si>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</si>
  <si>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</si>
  <si>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</si>
  <si>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</si>
  <si>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</si>
  <si>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</si>
  <si>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</si>
  <si>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</si>
  <si>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</si>
  <si>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</si>
  <si>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</si>
  <si>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</si>
  <si>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</si>
  <si>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</si>
  <si>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</si>
  <si>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</si>
  <si>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</si>
  <si>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</si>
  <si>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</si>
  <si>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</si>
  <si>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</si>
  <si>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</si>
  <si>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</si>
  <si>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</si>
  <si>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</si>
  <si>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</si>
  <si>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</si>
  <si>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</si>
  <si>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</si>
  <si>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</si>
  <si>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</si>
  <si>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</si>
  <si>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</si>
  <si>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</si>
  <si>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</si>
  <si>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</si>
  <si>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</si>
  <si>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</si>
  <si>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</si>
  <si>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</si>
  <si>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</si>
  <si>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</si>
  <si>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</si>
  <si>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</si>
  <si>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</si>
  <si>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</si>
  <si>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</si>
  <si>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</si>
  <si>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</si>
  <si>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</si>
  <si>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</si>
  <si>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</si>
  <si>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</si>
  <si>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</si>
  <si>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</si>
  <si>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</si>
  <si>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</si>
  <si>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</si>
  <si>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</si>
  <si>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</si>
  <si>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</si>
  <si>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</si>
  <si>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</si>
  <si>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</si>
  <si>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</si>
  <si>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</si>
  <si>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</si>
  <si>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</si>
  <si>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</si>
  <si>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</si>
  <si>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</si>
  <si>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</si>
  <si>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</si>
  <si>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</si>
  <si>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</si>
  <si>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</si>
  <si>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</si>
  <si>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</si>
  <si>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</si>
  <si>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</si>
  <si>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</si>
  <si>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</si>
  <si>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</si>
  <si>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</si>
  <si>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</si>
  <si>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</si>
  <si>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</si>
  <si>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</si>
  <si>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</si>
  <si>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</si>
  <si>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</si>
  <si>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</si>
  <si>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</si>
  <si>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</si>
  <si>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</si>
  <si>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</si>
  <si>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</si>
  <si>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</si>
  <si>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</si>
  <si>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</si>
  <si>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</si>
  <si>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</si>
  <si>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</si>
  <si>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</si>
  <si>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</si>
  <si>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</si>
  <si>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</si>
  <si>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</si>
  <si>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</si>
  <si>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</si>
  <si>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</si>
  <si>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</si>
  <si>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</si>
  <si>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</si>
  <si>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</si>
  <si>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</si>
  <si>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</si>
  <si>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</si>
  <si>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</si>
  <si>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</si>
  <si>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</si>
  <si>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</si>
  <si>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</si>
  <si>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</si>
  <si>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</si>
  <si>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</si>
  <si>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</si>
  <si>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</si>
  <si>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</si>
  <si>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</si>
  <si>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</si>
  <si>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</si>
  <si>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</si>
  <si>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</si>
  <si>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</si>
  <si>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</si>
  <si>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</si>
  <si>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</si>
  <si>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</si>
  <si>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</si>
  <si>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</si>
  <si>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</si>
  <si>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</si>
  <si>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</si>
  <si>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</si>
  <si>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</si>
  <si>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</si>
  <si>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</si>
  <si>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</si>
  <si>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</si>
  <si>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</si>
  <si>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</si>
  <si>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</si>
  <si>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</si>
  <si>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</si>
  <si>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</si>
  <si>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</si>
  <si>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</si>
  <si>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</si>
  <si>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</si>
  <si>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</si>
  <si>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</si>
  <si>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</si>
  <si>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</si>
  <si>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</si>
  <si>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</si>
  <si>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</si>
  <si>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</si>
  <si>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</si>
  <si>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</si>
  <si>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</si>
  <si>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</si>
  <si>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</si>
  <si>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</si>
  <si>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</si>
  <si>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</si>
  <si>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</si>
  <si>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</si>
  <si>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</si>
  <si>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</si>
  <si>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</si>
  <si>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</si>
  <si>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</si>
  <si>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</si>
  <si>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</si>
  <si>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</si>
  <si>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</si>
  <si>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</si>
  <si>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</si>
  <si>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</si>
  <si>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</si>
  <si>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</si>
  <si>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</si>
  <si>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</si>
  <si>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</si>
  <si>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</si>
  <si>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</si>
  <si>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</si>
  <si>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</si>
  <si>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</si>
  <si>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</si>
  <si>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</si>
  <si>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</si>
  <si>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</si>
  <si>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</si>
  <si>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</si>
  <si>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</si>
  <si>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</si>
  <si>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</si>
  <si>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</si>
  <si>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</si>
  <si>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</si>
  <si>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</si>
  <si>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</si>
  <si>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</si>
  <si>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</si>
  <si>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</si>
  <si>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</si>
  <si>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</si>
  <si>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</si>
  <si>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</si>
  <si>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</si>
  <si>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</si>
  <si>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</si>
  <si>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</si>
  <si>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</si>
  <si>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</si>
  <si>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</si>
  <si>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</si>
  <si>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</si>
  <si>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</si>
  <si>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</si>
  <si>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</si>
  <si>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</si>
  <si>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</si>
  <si>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</si>
  <si>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</si>
  <si>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</si>
  <si>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</si>
  <si>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</si>
  <si>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</si>
  <si>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</si>
  <si>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</si>
  <si>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</si>
  <si>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</si>
  <si>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</si>
  <si>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</si>
  <si>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</si>
  <si>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</si>
  <si>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</si>
  <si>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</si>
  <si>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</si>
  <si>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</si>
  <si>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</si>
  <si>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</si>
  <si>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</si>
  <si>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</si>
  <si>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</si>
  <si>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</si>
  <si>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</si>
  <si>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</si>
  <si>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</si>
  <si>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</si>
  <si>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</si>
  <si>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</si>
  <si>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</si>
  <si>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</si>
  <si>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</si>
  <si>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</si>
  <si>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</si>
  <si>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</si>
  <si>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</si>
  <si>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</si>
  <si>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</si>
  <si>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</si>
  <si>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</si>
  <si>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</si>
  <si>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</si>
  <si>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</si>
  <si>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</si>
  <si>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</si>
  <si>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</si>
  <si>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</si>
  <si>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</si>
  <si>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</si>
  <si>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</si>
  <si>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</si>
  <si>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</si>
  <si>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</si>
  <si>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</si>
  <si>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</si>
  <si>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</si>
  <si>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</si>
  <si>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</si>
  <si>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</si>
  <si>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</si>
  <si>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</si>
  <si>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</si>
  <si>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</si>
  <si>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</si>
  <si>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</si>
  <si>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</si>
  <si>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</si>
  <si>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</si>
  <si>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</si>
  <si>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</si>
  <si>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</si>
  <si>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</si>
  <si>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</si>
  <si>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</si>
  <si>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</si>
  <si>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</si>
  <si>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</si>
  <si>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</si>
  <si>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</si>
  <si>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</si>
  <si>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</si>
  <si>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</si>
  <si>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</si>
  <si>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</si>
  <si>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</si>
  <si>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</si>
  <si>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</si>
  <si>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</si>
  <si>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</si>
  <si>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</si>
  <si>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</si>
  <si>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</si>
  <si>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</si>
  <si>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</si>
  <si>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</si>
  <si>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</si>
  <si>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</si>
  <si>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</si>
  <si>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</si>
  <si>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</si>
  <si>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</si>
  <si>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</si>
  <si>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</si>
  <si>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</si>
  <si>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</si>
  <si>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</si>
  <si>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</si>
  <si>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</si>
  <si>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</si>
  <si>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</si>
  <si>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</si>
  <si>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</si>
  <si>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</si>
  <si>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</si>
  <si>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</si>
  <si>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</si>
  <si>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</si>
  <si>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</si>
  <si>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</si>
  <si>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</si>
  <si>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</si>
  <si>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</si>
  <si>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</si>
  <si>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</si>
  <si>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</si>
  <si>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</si>
  <si>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</si>
  <si>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</si>
  <si>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</si>
  <si>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</si>
  <si>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</si>
  <si>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</si>
  <si>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</si>
  <si>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</si>
  <si>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</si>
  <si>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</si>
  <si>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</si>
  <si>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</si>
  <si>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</si>
  <si>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</si>
  <si>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</si>
  <si>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</si>
  <si>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</si>
  <si>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</si>
  <si>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</si>
  <si>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</si>
  <si>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</si>
  <si>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</si>
  <si>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</si>
  <si>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</si>
  <si>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</si>
  <si>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</si>
  <si>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</si>
  <si>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</si>
  <si>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</si>
  <si>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</si>
  <si>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</si>
  <si>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</si>
  <si>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</si>
  <si>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</si>
  <si>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</si>
  <si>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</si>
  <si>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</si>
  <si>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</si>
  <si>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</si>
  <si>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</si>
  <si>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</si>
  <si>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</si>
  <si>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</si>
  <si>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</si>
  <si>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</si>
  <si>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</si>
  <si>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</si>
  <si>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</si>
  <si>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</si>
  <si>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</si>
  <si>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</si>
  <si>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</si>
  <si>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</si>
  <si>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</si>
  <si>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</si>
  <si>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</si>
  <si>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</si>
  <si>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</si>
  <si>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</si>
  <si>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</si>
  <si>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</si>
  <si>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</si>
  <si>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</si>
  <si>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</si>
  <si>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</si>
  <si>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</si>
  <si>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</si>
  <si>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</si>
  <si>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</si>
  <si>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</si>
  <si>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</si>
  <si>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</si>
  <si>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</si>
  <si>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</si>
  <si>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</si>
  <si>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</si>
  <si>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</si>
  <si>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</si>
  <si>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</si>
  <si>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</si>
  <si>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</si>
  <si>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</si>
  <si>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</si>
  <si>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</si>
  <si>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</si>
  <si>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</si>
  <si>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</si>
  <si>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</si>
  <si>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</si>
  <si>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</si>
  <si>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</si>
  <si>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</si>
  <si>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</si>
  <si>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</si>
  <si>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</si>
  <si>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</si>
  <si>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</si>
  <si>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</si>
  <si>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</si>
  <si>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</si>
  <si>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</si>
  <si>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</si>
  <si>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</si>
  <si>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</si>
  <si>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</si>
  <si>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</si>
  <si>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</si>
  <si>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</si>
  <si>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</si>
  <si>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</si>
  <si>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</si>
  <si>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</si>
  <si>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</si>
  <si>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</si>
  <si>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</si>
  <si>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</si>
  <si>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</si>
  <si>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</si>
  <si>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</si>
  <si>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</si>
  <si>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</si>
  <si>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</si>
  <si>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</si>
  <si>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</si>
  <si>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</si>
  <si>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</si>
  <si>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</si>
  <si>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</si>
  <si>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</si>
  <si>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</si>
  <si>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</si>
  <si>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</si>
  <si>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</si>
  <si>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</si>
  <si>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</si>
  <si>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</si>
  <si>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</si>
  <si>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</si>
  <si>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</si>
  <si>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</si>
  <si>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</si>
  <si>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</si>
  <si>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</si>
  <si>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</si>
  <si>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</si>
  <si>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</si>
  <si>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</si>
  <si>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</si>
  <si>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</si>
  <si>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</si>
  <si>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</si>
  <si>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</si>
  <si>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</si>
  <si>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</si>
  <si>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</si>
  <si>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</si>
  <si>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</si>
  <si>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</si>
  <si>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</si>
  <si>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</si>
  <si>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</si>
  <si>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</si>
  <si>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</si>
  <si>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</si>
  <si>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</si>
  <si>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</si>
  <si>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</si>
  <si>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</si>
  <si>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</si>
  <si>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</si>
  <si>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</si>
  <si>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</si>
  <si>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</si>
  <si>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</si>
  <si>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</si>
  <si>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</si>
  <si>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</si>
  <si>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</si>
  <si>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</si>
  <si>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</si>
  <si>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</si>
  <si>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</si>
  <si>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</si>
  <si>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</si>
  <si>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</si>
  <si>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</si>
  <si>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</si>
  <si>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</si>
  <si>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</si>
  <si>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</si>
  <si>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</si>
  <si>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</si>
  <si>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</si>
  <si>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</si>
  <si>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</si>
  <si>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</si>
  <si>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</si>
  <si>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</si>
  <si>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</si>
  <si>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</si>
  <si>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</si>
  <si>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</si>
  <si>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</si>
  <si>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</si>
  <si>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</si>
  <si>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</si>
  <si>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</si>
  <si>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</si>
  <si>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</si>
  <si>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</si>
  <si>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</si>
  <si>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</si>
  <si>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</si>
  <si>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</si>
  <si>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</si>
  <si>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</si>
  <si>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</si>
  <si>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</si>
  <si>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</si>
  <si>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</si>
  <si>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</si>
  <si>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</si>
  <si>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</si>
  <si>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</si>
  <si>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</si>
  <si>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</si>
  <si>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</si>
  <si>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</si>
  <si>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</si>
  <si>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</si>
  <si>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</si>
  <si>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</si>
  <si>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</si>
  <si>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</si>
  <si>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</si>
  <si>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</si>
  <si>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</si>
  <si>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</si>
  <si>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</si>
  <si>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</si>
  <si>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</si>
  <si>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</si>
  <si>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</si>
  <si>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</si>
  <si>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</si>
  <si>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</si>
  <si>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</si>
  <si>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</si>
  <si>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</si>
  <si>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</si>
  <si>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</si>
  <si>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</si>
  <si>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</si>
  <si>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</si>
  <si>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</si>
  <si>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</si>
  <si>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</si>
  <si>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</si>
  <si>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</si>
  <si>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</si>
  <si>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</si>
  <si>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</si>
  <si>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</si>
  <si>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</si>
  <si>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</si>
  <si>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</si>
  <si>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</si>
  <si>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</si>
  <si>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</si>
  <si>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</si>
  <si>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</si>
  <si>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</si>
  <si>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</si>
  <si>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</si>
  <si>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</si>
  <si>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</si>
  <si>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</si>
  <si>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</si>
  <si>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</si>
  <si>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</si>
  <si>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</si>
  <si>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</si>
  <si>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</si>
  <si>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</si>
  <si>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</si>
  <si>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</si>
  <si>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</si>
  <si>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</si>
  <si>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</si>
  <si>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</si>
  <si>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</si>
  <si>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</si>
  <si>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</si>
  <si>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</si>
  <si>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</si>
  <si>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</si>
  <si>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</si>
  <si>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</si>
  <si>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</si>
  <si>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</si>
  <si>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</si>
  <si>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</si>
  <si>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</si>
  <si>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</si>
  <si>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</si>
  <si>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</si>
  <si>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</si>
  <si>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</si>
  <si>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</si>
  <si>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</si>
  <si>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</si>
  <si>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</si>
  <si>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</si>
  <si>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</si>
  <si>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</si>
  <si>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</si>
  <si>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</si>
  <si>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</si>
  <si>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</si>
  <si>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</si>
  <si>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</si>
  <si>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</si>
  <si>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</si>
  <si>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</si>
  <si>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</si>
  <si>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</si>
  <si>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</si>
  <si>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</si>
  <si>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</si>
  <si>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</si>
  <si>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</si>
  <si>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</si>
  <si>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</si>
  <si>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</si>
  <si>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</si>
  <si>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</si>
  <si>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</si>
  <si>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</si>
  <si>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</si>
  <si>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</si>
  <si>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</si>
  <si>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</si>
  <si>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</si>
  <si>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</si>
  <si>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</si>
  <si>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</si>
  <si>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</si>
  <si>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</si>
  <si>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</si>
  <si>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</si>
  <si>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</si>
  <si>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</si>
  <si>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</si>
  <si>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</si>
  <si>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</si>
  <si>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</si>
  <si>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</si>
  <si>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</si>
  <si>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</si>
  <si>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</si>
  <si>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</si>
  <si>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</si>
  <si>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</si>
  <si>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</si>
  <si>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</si>
  <si>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</si>
  <si>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</si>
  <si>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</si>
  <si>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</si>
  <si>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</si>
  <si>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</si>
  <si>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</si>
  <si>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</si>
  <si>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</si>
  <si>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</si>
  <si>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</si>
  <si>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</si>
  <si>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</si>
  <si>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</si>
  <si>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</si>
  <si>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</si>
  <si>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</si>
  <si>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</si>
  <si>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</si>
  <si>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</si>
  <si>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</si>
  <si>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</si>
  <si>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</si>
  <si>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</si>
  <si>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</si>
  <si>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</si>
  <si>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</si>
  <si>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</si>
  <si>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</si>
  <si>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</si>
  <si>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</si>
  <si>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</si>
  <si>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</si>
  <si>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</si>
  <si>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</si>
  <si>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</si>
  <si>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</si>
  <si>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</si>
  <si>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</si>
  <si>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</si>
  <si>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</si>
  <si>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</si>
  <si>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</si>
  <si>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</si>
  <si>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</si>
  <si>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</si>
  <si>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</si>
  <si>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</si>
  <si>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</si>
  <si>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</si>
  <si>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</si>
  <si>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</si>
  <si>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</si>
  <si>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</si>
  <si>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</si>
  <si>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</si>
  <si>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</si>
  <si>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</si>
  <si>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</si>
  <si>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</si>
  <si>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</si>
  <si>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</si>
  <si>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</si>
  <si>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</si>
  <si>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</si>
  <si>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</si>
  <si>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</si>
  <si>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</si>
  <si>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</si>
  <si>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</si>
  <si>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</si>
  <si>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</si>
  <si>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</si>
  <si>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</si>
  <si>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</si>
  <si>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</si>
  <si>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</si>
  <si>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</si>
  <si>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</si>
  <si>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</si>
  <si>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</si>
  <si>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</si>
  <si>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</si>
  <si>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</si>
  <si>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</si>
  <si>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</si>
  <si>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</si>
  <si>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</si>
  <si>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</si>
  <si>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</si>
  <si>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</si>
  <si>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</si>
  <si>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</si>
  <si>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</si>
  <si>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</si>
  <si>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</si>
  <si>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</si>
  <si>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</si>
  <si>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</si>
  <si>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</si>
  <si>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</si>
  <si>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</si>
  <si>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</si>
  <si>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</si>
  <si>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</si>
  <si>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</si>
  <si>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</si>
  <si>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</si>
  <si>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</si>
  <si>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</si>
  <si>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</si>
  <si>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</si>
  <si>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</si>
  <si>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</si>
  <si>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</si>
  <si>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</si>
  <si>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</si>
  <si>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</si>
  <si>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</si>
  <si>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</si>
  <si>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</si>
  <si>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</si>
  <si>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</si>
  <si>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</si>
  <si>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</si>
  <si>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</si>
  <si>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</si>
  <si>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</si>
  <si>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</si>
  <si>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</si>
  <si>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</si>
  <si>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</si>
  <si>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</si>
  <si>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</si>
  <si>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</si>
  <si>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</si>
  <si>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</si>
  <si>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</si>
  <si>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</si>
  <si>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</si>
  <si>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</si>
  <si>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</si>
  <si>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</si>
  <si>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</si>
  <si>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</si>
  <si>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</si>
  <si>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</si>
  <si>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</si>
  <si>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</si>
  <si>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</si>
  <si>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</si>
  <si>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</si>
  <si>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</si>
  <si>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</si>
  <si>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</si>
  <si>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</si>
  <si>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</si>
  <si>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</si>
  <si>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</si>
  <si>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</si>
  <si>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</si>
  <si>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</si>
  <si>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</si>
  <si>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</si>
  <si>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</si>
  <si>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</si>
  <si>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</si>
  <si>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</si>
  <si>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</si>
  <si>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</si>
  <si>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</si>
  <si>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</si>
  <si>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</si>
  <si>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</si>
  <si>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</si>
  <si>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</si>
  <si>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</si>
  <si>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</si>
  <si>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</si>
  <si>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</si>
  <si>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</si>
  <si>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</si>
  <si>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</si>
  <si>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</si>
  <si>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</si>
  <si>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</si>
  <si>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</si>
  <si>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</si>
  <si>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</si>
  <si>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</si>
  <si>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</si>
  <si>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</si>
  <si>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</si>
  <si>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</si>
  <si>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</si>
  <si>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</si>
  <si>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</si>
  <si>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</si>
  <si>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</si>
  <si>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</si>
  <si>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</si>
  <si>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</si>
  <si>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</si>
  <si>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</si>
  <si>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</si>
  <si>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</si>
  <si>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</si>
  <si>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</si>
  <si>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</si>
  <si>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</si>
  <si>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</si>
  <si>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</si>
  <si>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</si>
  <si>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</si>
  <si>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</si>
  <si>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</si>
  <si>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</si>
  <si>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</si>
  <si>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</si>
  <si>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</si>
  <si>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</si>
  <si>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</si>
  <si>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</si>
  <si>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</si>
  <si>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</si>
  <si>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</si>
  <si>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</si>
  <si>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</si>
  <si>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</si>
  <si>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</si>
  <si>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</si>
  <si>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</si>
  <si>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</si>
  <si>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</si>
  <si>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</si>
  <si>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</si>
  <si>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</si>
  <si>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</si>
  <si>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</si>
  <si>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</si>
  <si>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</si>
  <si>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</si>
  <si>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</si>
  <si>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</si>
  <si>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</si>
  <si>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</si>
  <si>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</si>
  <si>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</si>
  <si>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</si>
  <si>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</si>
  <si>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</si>
  <si>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</si>
  <si>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</si>
  <si>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</si>
  <si>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</si>
  <si>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</si>
  <si>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</si>
  <si>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</si>
  <si>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</si>
  <si>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</si>
  <si>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</si>
  <si>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</si>
  <si>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</si>
  <si>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</si>
  <si>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</si>
  <si>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</si>
  <si>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</si>
  <si>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</si>
  <si>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</si>
  <si>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</si>
  <si>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</si>
  <si>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</si>
  <si>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</si>
  <si>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</si>
  <si>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</si>
  <si>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</si>
  <si>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</si>
  <si>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</si>
  <si>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</si>
  <si>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</si>
  <si>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</si>
  <si>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</si>
  <si>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</si>
  <si>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</si>
  <si>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</si>
  <si>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</si>
  <si>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</si>
  <si>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</si>
  <si>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</si>
  <si>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</si>
  <si>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</si>
  <si>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</si>
  <si>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</si>
  <si>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</si>
  <si>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</si>
  <si>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</si>
  <si>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</si>
  <si>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</si>
  <si>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</si>
  <si>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</si>
  <si>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</si>
  <si>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</si>
  <si>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</si>
  <si>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</si>
  <si>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</si>
  <si>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</si>
  <si>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</si>
  <si>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</si>
  <si>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</si>
  <si>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</si>
  <si>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</si>
  <si>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</si>
  <si>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</si>
  <si>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</si>
  <si>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</si>
  <si>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</si>
  <si>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</si>
  <si>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</si>
  <si>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</si>
  <si>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</si>
  <si>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</si>
  <si>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</si>
  <si>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</si>
  <si>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</si>
  <si>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</si>
  <si>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</si>
  <si>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</si>
  <si>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</si>
  <si>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</si>
  <si>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</si>
  <si>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</si>
  <si>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</si>
  <si>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</si>
  <si>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</si>
  <si>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</si>
  <si>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</si>
  <si>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</si>
  <si>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</si>
  <si>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</si>
  <si>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</si>
  <si>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</si>
  <si>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</si>
  <si>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</si>
  <si>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</si>
  <si>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</si>
  <si>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</si>
  <si>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</si>
  <si>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</si>
  <si>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</si>
  <si>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</si>
  <si>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</si>
  <si>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</si>
  <si>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</si>
  <si>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</si>
  <si>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</si>
  <si>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</si>
  <si>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</si>
  <si>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</si>
  <si>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</si>
  <si>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</si>
  <si>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</si>
  <si>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</si>
  <si>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</si>
  <si>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</si>
  <si>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</si>
  <si>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</si>
  <si>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</si>
  <si>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</si>
  <si>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</si>
  <si>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</si>
  <si>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</si>
  <si>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</si>
  <si>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</si>
  <si>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</si>
  <si>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</si>
  <si>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</si>
  <si>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</si>
  <si>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</si>
  <si>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</si>
  <si>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</si>
  <si>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</si>
  <si>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</si>
  <si>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</si>
  <si>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</si>
  <si>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</si>
  <si>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</si>
  <si>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</si>
  <si>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</si>
  <si>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</si>
  <si>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</si>
  <si>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</si>
  <si>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</si>
  <si>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</si>
  <si>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</si>
  <si>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</si>
  <si>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</si>
  <si>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</si>
  <si>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</si>
  <si>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</si>
  <si>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</si>
  <si>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</si>
  <si>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</si>
  <si>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</si>
  <si>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</si>
  <si>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</si>
  <si>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</si>
  <si>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</si>
  <si>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</si>
  <si>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</si>
  <si>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</si>
  <si>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</si>
  <si>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</si>
  <si>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</si>
  <si>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</si>
  <si>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</si>
  <si>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</si>
  <si>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</si>
  <si>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</si>
  <si>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</si>
  <si>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</si>
  <si>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</si>
  <si>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</si>
  <si>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</si>
  <si>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</si>
  <si>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</si>
  <si>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</si>
  <si>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</si>
  <si>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</si>
  <si>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</si>
  <si>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</si>
  <si>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</si>
  <si>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</si>
  <si>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</si>
  <si>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</si>
  <si>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</si>
  <si>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</si>
  <si>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</si>
  <si>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</si>
  <si>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</si>
  <si>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</si>
  <si>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</si>
  <si>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</si>
  <si>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</si>
  <si>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</si>
  <si>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</si>
  <si>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</si>
  <si>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</si>
  <si>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</si>
  <si>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</si>
  <si>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</si>
  <si>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</si>
  <si>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</si>
  <si>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</si>
  <si>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</si>
  <si>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</si>
  <si>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</si>
  <si>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</si>
  <si>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</si>
  <si>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</si>
  <si>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</si>
  <si>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</si>
  <si>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</si>
  <si>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</si>
  <si>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</si>
  <si>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</si>
  <si>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</si>
  <si>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</si>
  <si>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</si>
  <si>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</si>
  <si>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</si>
  <si>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</si>
  <si>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</si>
  <si>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</si>
  <si>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</si>
  <si>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</si>
  <si>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</si>
  <si>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</si>
  <si>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</si>
  <si>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</si>
  <si>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</si>
  <si>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</si>
  <si>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</si>
  <si>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</si>
  <si>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</si>
  <si>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</si>
  <si>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</si>
  <si>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</si>
  <si>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</si>
  <si>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</si>
  <si>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</si>
  <si>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</si>
  <si>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</si>
  <si>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</si>
  <si>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</si>
  <si>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</si>
  <si>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</si>
  <si>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</si>
  <si>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</si>
  <si>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</si>
  <si>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</si>
  <si>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</si>
  <si>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</si>
  <si>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</si>
  <si>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</si>
  <si>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</si>
  <si>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</si>
  <si>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</si>
  <si>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</si>
  <si>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</si>
  <si>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</si>
  <si>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</si>
  <si>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</si>
  <si>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</si>
  <si>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</si>
  <si>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</si>
  <si>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</si>
  <si>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</si>
  <si>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</si>
  <si>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</si>
  <si>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</si>
  <si>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</si>
  <si>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</si>
  <si>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</si>
  <si>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</si>
  <si>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</si>
  <si>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</si>
  <si>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</si>
  <si>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</si>
  <si>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</si>
  <si>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</si>
  <si>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</si>
  <si>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</si>
  <si>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</si>
  <si>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</si>
  <si>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</si>
  <si>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</si>
  <si>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</si>
  <si>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</si>
  <si>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</si>
  <si>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</si>
  <si>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</si>
  <si>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</si>
  <si>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</si>
  <si>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</si>
  <si>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</si>
  <si>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</si>
  <si>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</si>
  <si>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</si>
  <si>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</si>
  <si>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</si>
  <si>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</si>
  <si>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</si>
  <si>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</si>
  <si>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</si>
  <si>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</si>
  <si>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</si>
  <si>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</si>
  <si>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</si>
  <si>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</si>
  <si>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</si>
  <si>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</si>
  <si>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</si>
  <si>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</si>
  <si>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</si>
  <si>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</si>
  <si>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</si>
  <si>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</si>
  <si>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</si>
  <si>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</si>
  <si>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</si>
  <si>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</si>
  <si>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</si>
  <si>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</si>
  <si>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</si>
  <si>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</si>
  <si>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</si>
  <si>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</si>
  <si>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</si>
  <si>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</si>
  <si>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</si>
  <si>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</si>
  <si>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</si>
  <si>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</si>
  <si>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</si>
  <si>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</si>
  <si>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</si>
  <si>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</si>
  <si>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</si>
  <si>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</si>
  <si>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</si>
  <si>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</si>
  <si>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</si>
  <si>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</si>
  <si>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</si>
  <si>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</si>
  <si>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</si>
  <si>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</si>
  <si>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</si>
  <si>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</si>
  <si>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</si>
  <si>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</si>
  <si>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</si>
  <si>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</si>
  <si>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</si>
  <si>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</si>
  <si>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</si>
  <si>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</si>
  <si>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</si>
  <si>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</si>
  <si>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</si>
  <si>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</si>
  <si>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</si>
  <si>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</si>
  <si>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</si>
  <si>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</si>
  <si>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</si>
  <si>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</si>
  <si>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</si>
  <si>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</si>
  <si>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</si>
  <si>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</si>
  <si>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</si>
  <si>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</si>
  <si>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</si>
  <si>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</si>
  <si>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</si>
  <si>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</si>
  <si>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</si>
  <si>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</si>
  <si>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</si>
  <si>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</si>
  <si>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</si>
  <si>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</si>
  <si>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</si>
  <si>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</si>
  <si>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</si>
  <si>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</si>
  <si>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</si>
  <si>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</si>
  <si>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</si>
  <si>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</si>
  <si>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</si>
  <si>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</si>
  <si>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</si>
  <si>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</si>
  <si>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</si>
  <si>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</si>
  <si>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</si>
  <si>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</si>
  <si>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</si>
  <si>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</si>
  <si>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</si>
  <si>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</si>
  <si>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</si>
  <si>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</si>
  <si>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</si>
  <si>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</si>
  <si>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</si>
  <si>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</si>
  <si>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</si>
  <si>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</si>
  <si>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</si>
  <si>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</si>
  <si>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</si>
  <si>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</si>
  <si>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</si>
  <si>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</si>
  <si>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</si>
  <si>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</si>
  <si>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</si>
  <si>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</si>
  <si>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</si>
  <si>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</si>
  <si>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</si>
  <si>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</si>
  <si>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</si>
  <si>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</si>
  <si>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</si>
  <si>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</si>
  <si>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</si>
  <si>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</si>
  <si>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</si>
  <si>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</si>
  <si>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</si>
  <si>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</si>
  <si>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</si>
  <si>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</si>
  <si>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</si>
  <si>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</si>
  <si>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</si>
  <si>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</si>
  <si>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</si>
  <si>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</si>
  <si>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</si>
  <si>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</si>
  <si>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</si>
  <si>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</si>
  <si>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</si>
  <si>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</si>
  <si>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</si>
  <si>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</si>
  <si>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</si>
  <si>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</si>
  <si>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</si>
  <si>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</si>
  <si>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</si>
  <si>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</si>
  <si>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</si>
  <si>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</si>
  <si>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</si>
  <si>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</si>
  <si>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</si>
  <si>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</si>
  <si>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</si>
  <si>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</si>
  <si>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</si>
  <si>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</si>
  <si>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</si>
  <si>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</si>
  <si>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</si>
  <si>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</si>
  <si>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</si>
  <si>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</si>
  <si>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</si>
  <si>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</si>
  <si>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</si>
  <si>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</si>
  <si>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</si>
  <si>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</si>
  <si>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</si>
  <si>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</si>
  <si>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</si>
  <si>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</si>
  <si>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</si>
  <si>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</si>
  <si>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</si>
  <si>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</si>
  <si>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</si>
  <si>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</si>
  <si>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</si>
  <si>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</si>
  <si>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</si>
  <si>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</si>
  <si>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</si>
  <si>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</si>
  <si>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</si>
  <si>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</si>
  <si>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</si>
  <si>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</si>
  <si>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</si>
  <si>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</si>
  <si>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</si>
  <si>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</si>
  <si>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</si>
  <si>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</si>
  <si>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</si>
  <si>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</si>
  <si>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</si>
  <si>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</si>
  <si>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</si>
  <si>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</si>
  <si>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</si>
  <si>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</si>
  <si>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</si>
  <si>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</si>
  <si>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</si>
  <si>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</si>
  <si>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</si>
  <si>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</si>
  <si>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</si>
  <si>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</si>
  <si>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</si>
  <si>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</si>
  <si>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</si>
  <si>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</si>
  <si>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</si>
  <si>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</si>
  <si>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</si>
  <si>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</si>
  <si>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</si>
  <si>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</si>
  <si>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</si>
  <si>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</si>
  <si>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</si>
  <si>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</si>
  <si>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</si>
  <si>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</si>
  <si>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</si>
  <si>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</si>
  <si>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</si>
  <si>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</si>
  <si>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</si>
  <si>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</si>
  <si>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</si>
  <si>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</si>
  <si>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</si>
  <si>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</si>
  <si>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</si>
  <si>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</si>
  <si>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</si>
  <si>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</si>
  <si>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</si>
  <si>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</si>
  <si>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</si>
  <si>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</si>
  <si>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</si>
  <si>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</si>
  <si>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</si>
  <si>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</si>
  <si>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</si>
  <si>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</si>
  <si>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</si>
  <si>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</si>
  <si>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</si>
  <si>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</si>
  <si>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</si>
  <si>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</si>
  <si>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</si>
  <si>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</si>
  <si>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</si>
  <si>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</si>
  <si>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</si>
  <si>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</si>
  <si>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</si>
  <si>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</si>
  <si>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</si>
  <si>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</si>
  <si>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</si>
  <si>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</si>
  <si>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</si>
  <si>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</si>
  <si>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</si>
  <si>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</si>
  <si>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</si>
  <si>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</si>
  <si>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</si>
  <si>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</si>
  <si>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</si>
  <si>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</si>
  <si>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</si>
  <si>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</si>
  <si>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</si>
  <si>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</si>
  <si>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</si>
  <si>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</si>
  <si>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</si>
  <si>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</si>
  <si>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</si>
  <si>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</si>
  <si>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</si>
  <si>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</si>
  <si>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</si>
  <si>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</si>
  <si>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</si>
  <si>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</si>
  <si>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</si>
  <si>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</si>
  <si>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</si>
  <si>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</si>
  <si>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</si>
  <si>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</si>
  <si>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</si>
  <si>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</si>
  <si>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</si>
  <si>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</si>
  <si>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</si>
  <si>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</si>
  <si>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</si>
  <si>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</si>
  <si>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</si>
  <si>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</si>
  <si>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</si>
  <si>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</si>
  <si>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</si>
  <si>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</si>
  <si>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</si>
  <si>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</si>
  <si>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</si>
  <si>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</si>
  <si>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</si>
  <si>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</si>
  <si>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</si>
  <si>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</si>
  <si>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</si>
  <si>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</si>
  <si>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</si>
  <si>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</si>
  <si>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</si>
  <si>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</si>
  <si>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</si>
  <si>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</si>
  <si>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</si>
  <si>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</si>
  <si>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</si>
  <si>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</si>
  <si>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</si>
  <si>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</si>
  <si>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</si>
  <si>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</si>
  <si>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</si>
  <si>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</si>
  <si>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</si>
  <si>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</si>
  <si>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</si>
  <si>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</si>
  <si>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</si>
  <si>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</si>
  <si>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</si>
  <si>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</si>
  <si>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</si>
  <si>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</si>
  <si>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</si>
  <si>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</si>
  <si>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</si>
  <si>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</si>
  <si>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</si>
  <si>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</si>
  <si>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</si>
  <si>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</si>
  <si>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</si>
  <si>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</si>
  <si>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</si>
  <si>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</si>
  <si>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</si>
  <si>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</si>
  <si>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</si>
  <si>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</si>
  <si>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</si>
  <si>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</si>
  <si>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</si>
  <si>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</si>
  <si>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</si>
  <si>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</si>
  <si>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</si>
  <si>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</si>
  <si>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</si>
  <si>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</si>
  <si>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</si>
  <si>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</si>
  <si>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</si>
  <si>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</si>
  <si>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</si>
  <si>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</si>
  <si>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</si>
  <si>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</si>
  <si>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</si>
  <si>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</si>
  <si>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</si>
  <si>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</si>
  <si>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</si>
  <si>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</si>
  <si>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</si>
  <si>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</si>
  <si>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</si>
  <si>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</si>
  <si>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</si>
  <si>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</si>
  <si>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</si>
  <si>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</si>
  <si>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</si>
  <si>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</si>
  <si>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</si>
  <si>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</si>
  <si>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</si>
  <si>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</si>
  <si>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</si>
  <si>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</si>
  <si>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</si>
  <si>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</si>
  <si>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</si>
  <si>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</si>
  <si>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</si>
  <si>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</si>
  <si>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</si>
  <si>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</si>
  <si>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</si>
  <si>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</si>
  <si>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</si>
  <si>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</si>
  <si>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</si>
  <si>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</si>
  <si>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</si>
  <si>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</si>
  <si>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</si>
  <si>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</si>
  <si>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</si>
  <si>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</si>
  <si>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</si>
  <si>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</si>
  <si>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</si>
  <si>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</si>
  <si>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</si>
  <si>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</si>
  <si>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</si>
  <si>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</si>
  <si>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</si>
  <si>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</si>
  <si>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</si>
  <si>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</si>
  <si>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</si>
  <si>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</si>
  <si>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</si>
  <si>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</si>
  <si>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</si>
  <si>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</si>
  <si>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</si>
  <si>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</si>
  <si>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</si>
  <si>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</si>
  <si>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</si>
  <si>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</si>
  <si>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</si>
  <si>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</si>
  <si>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</si>
  <si>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</si>
  <si>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</si>
  <si>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</si>
  <si>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</si>
  <si>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</si>
  <si>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</si>
  <si>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</si>
  <si>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</si>
  <si>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</si>
  <si>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</si>
  <si>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</si>
  <si>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</si>
  <si>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</si>
  <si>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</si>
  <si>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</si>
  <si>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</si>
  <si>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</si>
  <si>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</si>
  <si>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</si>
  <si>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</si>
  <si>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</si>
  <si>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</si>
  <si>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</si>
  <si>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</si>
  <si>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</si>
  <si>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</si>
  <si>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</si>
  <si>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</si>
  <si>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</si>
  <si>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</si>
  <si>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</si>
  <si>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</si>
  <si>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</si>
  <si>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</si>
  <si>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</si>
  <si>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</si>
  <si>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</si>
  <si>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</si>
  <si>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</si>
  <si>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</si>
  <si>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</si>
  <si>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</si>
  <si>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</si>
  <si>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</si>
  <si>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</si>
  <si>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</si>
  <si>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</si>
  <si>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</si>
  <si>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</si>
  <si>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</si>
  <si>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</si>
  <si>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</si>
  <si>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</si>
  <si>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</si>
  <si>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</si>
  <si>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</si>
  <si>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</si>
  <si>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</si>
  <si>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</si>
  <si>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</si>
  <si>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</si>
  <si>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</si>
  <si>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</si>
  <si>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</si>
  <si>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</si>
  <si>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</si>
  <si>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</si>
  <si>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</si>
  <si>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</si>
  <si>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</si>
  <si>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</si>
  <si>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</si>
  <si>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</si>
  <si>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</si>
  <si>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</si>
  <si>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</si>
  <si>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</si>
  <si>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</si>
  <si>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</si>
  <si>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</si>
  <si>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</si>
  <si>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</si>
  <si>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</si>
  <si>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</si>
  <si>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</si>
  <si>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</si>
  <si>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</si>
  <si>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</si>
  <si>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</si>
  <si>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</si>
  <si>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</si>
  <si>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</si>
  <si>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</si>
  <si>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</si>
  <si>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</si>
  <si>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</si>
  <si>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</si>
  <si>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</si>
  <si>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</si>
  <si>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</si>
  <si>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</si>
  <si>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</si>
  <si>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</si>
  <si>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</si>
  <si>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</si>
  <si>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</si>
  <si>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</si>
  <si>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</si>
  <si>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</si>
  <si>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</si>
  <si>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</si>
  <si>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</si>
  <si>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</si>
  <si>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</si>
  <si>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</si>
  <si>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</si>
  <si>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</si>
  <si>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</si>
  <si>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</si>
  <si>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</si>
  <si>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</si>
  <si>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</si>
  <si>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</si>
  <si>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</si>
  <si>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</si>
  <si>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</si>
  <si>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</si>
  <si>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</si>
  <si>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</si>
  <si>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</si>
  <si>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</si>
  <si>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</si>
  <si>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</si>
  <si>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</si>
  <si>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</si>
  <si>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</si>
  <si>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</si>
  <si>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</si>
  <si>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</si>
  <si>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</si>
  <si>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</si>
  <si>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</si>
  <si>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</si>
  <si>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</si>
  <si>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</si>
  <si>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</si>
  <si>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</si>
  <si>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</si>
  <si>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</si>
  <si>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</si>
  <si>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</si>
  <si>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</si>
  <si>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</si>
  <si>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</si>
  <si>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</si>
  <si>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</si>
  <si>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</si>
  <si>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</si>
  <si>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</si>
  <si>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</si>
  <si>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</si>
  <si>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</si>
  <si>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</si>
  <si>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</si>
  <si>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</si>
  <si>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</si>
  <si>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</si>
  <si>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</si>
  <si>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</si>
  <si>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</si>
  <si>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</si>
  <si>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</si>
  <si>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</si>
  <si>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</si>
  <si>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</si>
  <si>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</si>
  <si>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</si>
  <si>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</si>
  <si>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</si>
  <si>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</si>
  <si>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</si>
  <si>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</si>
  <si>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</si>
  <si>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</si>
  <si>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</si>
  <si>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</si>
  <si>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</si>
  <si>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</si>
  <si>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</si>
  <si>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</si>
  <si>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</si>
  <si>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</si>
  <si>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</si>
  <si>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</si>
  <si>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</si>
  <si>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</si>
  <si>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</si>
  <si>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</si>
  <si>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</si>
  <si>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</si>
  <si>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</si>
  <si>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</si>
  <si>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</si>
  <si>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</si>
  <si>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</si>
  <si>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</si>
  <si>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</si>
  <si>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</si>
  <si>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</si>
  <si>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</si>
  <si>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</si>
  <si>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</si>
  <si>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</si>
  <si>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</si>
  <si>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</si>
  <si>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</si>
  <si>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</si>
  <si>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</si>
  <si>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</si>
  <si>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</si>
  <si>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</si>
  <si>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</si>
  <si>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</si>
  <si>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</si>
  <si>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</si>
  <si>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</si>
  <si>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</si>
  <si>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</si>
  <si>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</si>
  <si>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</si>
  <si>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</si>
  <si>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</si>
  <si>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</si>
  <si>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</si>
  <si>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</si>
  <si>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</si>
  <si>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</si>
  <si>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</si>
  <si>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</si>
  <si>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</si>
  <si>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</si>
  <si>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</si>
  <si>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</si>
  <si>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</si>
  <si>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</si>
  <si>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</si>
  <si>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</si>
  <si>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</si>
  <si>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</si>
  <si>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</si>
  <si>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</si>
  <si>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</si>
  <si>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</si>
  <si>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</si>
  <si>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</si>
  <si>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</si>
  <si>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</si>
  <si>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</si>
  <si>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</si>
  <si>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</si>
  <si>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</si>
  <si>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</si>
  <si>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</si>
  <si>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</si>
  <si>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</si>
  <si>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</si>
  <si>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</si>
  <si>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</si>
  <si>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</si>
  <si>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</si>
  <si>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</si>
  <si>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</si>
  <si>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</si>
  <si>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</si>
  <si>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</si>
  <si>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</si>
  <si>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</si>
  <si>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</si>
  <si>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</si>
  <si>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</si>
  <si>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</si>
  <si>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</si>
  <si>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</si>
  <si>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</si>
  <si>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</si>
  <si>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</si>
  <si>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</si>
  <si>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</si>
  <si>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</si>
  <si>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</si>
  <si>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</si>
  <si>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</si>
  <si>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</si>
  <si>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</si>
  <si>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</si>
  <si>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</si>
  <si>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</si>
  <si>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</si>
  <si>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</si>
  <si>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</si>
  <si>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</si>
  <si>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</si>
  <si>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</si>
  <si>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</si>
  <si>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</si>
  <si>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</si>
  <si>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</si>
  <si>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</si>
  <si>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</si>
  <si>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</si>
  <si>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</si>
  <si>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</si>
  <si>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</si>
  <si>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</si>
  <si>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</si>
  <si>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</si>
  <si>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</si>
  <si>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</si>
  <si>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</si>
  <si>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</si>
  <si>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</si>
  <si>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</si>
  <si>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</si>
  <si>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</si>
  <si>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</si>
  <si>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</si>
  <si>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</si>
  <si>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</si>
  <si>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</si>
  <si>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</si>
  <si>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</si>
  <si>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</si>
  <si>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</si>
  <si>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</si>
  <si>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</si>
  <si>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</si>
  <si>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</si>
  <si>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</si>
  <si>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</si>
  <si>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</si>
  <si>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</si>
  <si>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</si>
  <si>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</si>
  <si>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</si>
  <si>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</si>
  <si>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</si>
  <si>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</si>
  <si>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</si>
  <si>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</si>
  <si>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</si>
  <si>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</si>
  <si>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</si>
  <si>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</si>
  <si>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</si>
  <si>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</si>
  <si>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</si>
  <si>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</si>
  <si>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</si>
  <si>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</si>
  <si>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</si>
  <si>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</si>
  <si>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</si>
  <si>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</si>
  <si>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</si>
  <si>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</si>
  <si>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</si>
  <si>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</si>
  <si>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</si>
  <si>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</si>
  <si>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</si>
  <si>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</si>
  <si>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</si>
  <si>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</si>
  <si>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</si>
  <si>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</si>
  <si>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</si>
  <si>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</si>
  <si>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</si>
  <si>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</si>
  <si>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</si>
  <si>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</si>
  <si>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</si>
  <si>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</si>
  <si>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</si>
  <si>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</si>
  <si>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</si>
  <si>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</si>
  <si>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</si>
  <si>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</si>
  <si>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</si>
  <si>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</si>
  <si>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</si>
  <si>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</si>
  <si>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</si>
  <si>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</si>
  <si>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</si>
  <si>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</si>
  <si>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</si>
  <si>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</si>
  <si>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</si>
  <si>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</si>
  <si>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</si>
  <si>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</si>
  <si>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</si>
  <si>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</si>
  <si>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</si>
  <si>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</si>
  <si>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</si>
  <si>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</si>
  <si>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</si>
  <si>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</si>
  <si>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</si>
  <si>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</si>
  <si>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</si>
  <si>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</si>
  <si>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</si>
  <si>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</si>
  <si>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</si>
  <si>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</si>
  <si>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</si>
  <si>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</si>
  <si>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</si>
  <si>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</si>
  <si>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</si>
  <si>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</si>
  <si>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</si>
  <si>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</si>
  <si>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</si>
  <si>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</si>
  <si>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</si>
  <si>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</si>
  <si>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</si>
  <si>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</si>
  <si>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</si>
  <si>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</si>
  <si>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</si>
  <si>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</si>
  <si>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</si>
  <si>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</si>
  <si>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</si>
  <si>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</si>
  <si>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</si>
  <si>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</si>
  <si>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</si>
  <si>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</si>
  <si>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</si>
  <si>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</si>
  <si>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</si>
  <si>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</si>
  <si>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</si>
  <si>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</si>
  <si>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</si>
  <si>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</si>
  <si>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</si>
  <si>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</si>
  <si>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</si>
  <si>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</si>
  <si>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</si>
  <si>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</si>
  <si>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</si>
  <si>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</si>
  <si>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</si>
  <si>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</si>
  <si>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</si>
  <si>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</si>
  <si>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</si>
  <si>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</si>
  <si>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</si>
  <si>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</si>
  <si>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</si>
  <si>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</si>
  <si>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</si>
  <si>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</si>
  <si>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</si>
  <si>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</si>
  <si>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</si>
  <si>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</si>
  <si>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</si>
  <si>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</si>
  <si>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</si>
  <si>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</si>
  <si>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</si>
  <si>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</si>
  <si>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</si>
  <si>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</si>
  <si>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</si>
  <si>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</si>
  <si>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</si>
  <si>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</si>
  <si>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</si>
  <si>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</si>
  <si>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</si>
  <si>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</si>
  <si>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</si>
  <si>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</si>
  <si>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</si>
  <si>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</si>
  <si>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</si>
  <si>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</si>
  <si>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</si>
  <si>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</si>
  <si>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</si>
  <si>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</si>
  <si>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</si>
  <si>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</si>
  <si>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</si>
  <si>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</si>
  <si>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</si>
  <si>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</si>
  <si>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</si>
  <si>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</si>
  <si>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</si>
  <si>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</si>
  <si>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</si>
  <si>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</si>
  <si>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</si>
  <si>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</si>
  <si>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</si>
  <si>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</si>
  <si>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</si>
  <si>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</si>
  <si>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</si>
  <si>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</si>
  <si>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</si>
  <si>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</si>
  <si>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</si>
  <si>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</si>
  <si>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</si>
  <si>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</si>
  <si>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</si>
  <si>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</si>
  <si>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</si>
  <si>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</si>
  <si>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</si>
  <si>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</si>
  <si>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</si>
  <si>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</si>
  <si>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</si>
  <si>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</si>
  <si>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</si>
  <si>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</si>
  <si>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</si>
  <si>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</si>
  <si>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</si>
  <si>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</si>
  <si>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</si>
  <si>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</si>
  <si>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</si>
  <si>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</si>
  <si>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</si>
  <si>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</si>
  <si>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</si>
  <si>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</si>
  <si>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</si>
  <si>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</si>
  <si>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</si>
  <si>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</si>
  <si>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</si>
  <si>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</si>
  <si>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</si>
  <si>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</si>
  <si>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</si>
  <si>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</si>
  <si>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</si>
  <si>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</si>
  <si>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</si>
  <si>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</si>
  <si>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</si>
  <si>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</si>
  <si>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</si>
  <si>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</si>
  <si>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</si>
  <si>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</si>
  <si>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</si>
  <si>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</si>
  <si>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</si>
  <si>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</si>
  <si>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</si>
  <si>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</si>
  <si>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</si>
  <si>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</si>
  <si>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</si>
  <si>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</si>
  <si>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</si>
  <si>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</si>
  <si>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</si>
  <si>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</si>
  <si>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</si>
  <si>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</si>
  <si>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</si>
  <si>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</si>
  <si>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</si>
  <si>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</si>
  <si>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</si>
  <si>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</si>
  <si>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</si>
  <si>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</si>
  <si>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</si>
  <si>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</si>
  <si>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</si>
  <si>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</si>
  <si>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</si>
  <si>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</si>
  <si>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</si>
  <si>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</si>
  <si>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</si>
  <si>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</si>
  <si>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</si>
  <si>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</si>
  <si>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</si>
  <si>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</si>
  <si>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</si>
  <si>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</si>
  <si>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</si>
  <si>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</si>
  <si>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</si>
  <si>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</si>
  <si>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</si>
  <si>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</si>
  <si>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</si>
  <si>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</si>
  <si>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</si>
  <si>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</si>
  <si>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</si>
  <si>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</si>
  <si>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</si>
  <si>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</si>
  <si>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</si>
  <si>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</si>
  <si>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</si>
  <si>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</si>
  <si>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</si>
  <si>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</si>
  <si>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</si>
  <si>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</si>
  <si>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</si>
  <si>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</si>
  <si>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</si>
  <si>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</si>
  <si>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</si>
  <si>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</si>
  <si>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</si>
  <si>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</si>
  <si>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</si>
  <si>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</si>
  <si>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</si>
  <si>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</si>
  <si>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</si>
  <si>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</si>
  <si>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</si>
  <si>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</si>
  <si>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</si>
  <si>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</si>
  <si>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</si>
  <si>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</si>
  <si>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</si>
  <si>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</si>
  <si>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</si>
  <si>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</si>
  <si>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</si>
  <si>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</si>
  <si>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</si>
  <si>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</si>
  <si>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</si>
  <si>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</si>
  <si>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</si>
  <si>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</si>
  <si>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</si>
  <si>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</si>
  <si>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</si>
  <si>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</si>
  <si>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</si>
  <si>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</si>
  <si>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</si>
  <si>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</si>
  <si>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</si>
  <si>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</si>
  <si>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</si>
  <si>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</si>
  <si>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</si>
  <si>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</si>
  <si>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</si>
  <si>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</si>
  <si>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</si>
  <si>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</si>
  <si>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</si>
  <si>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</si>
  <si>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</si>
  <si>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</si>
  <si>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</si>
  <si>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</si>
  <si>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</si>
  <si>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</si>
  <si>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</si>
  <si>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</si>
  <si>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</si>
  <si>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</si>
  <si>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</si>
  <si>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</si>
  <si>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</si>
  <si>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</si>
  <si>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</si>
  <si>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</si>
  <si>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</si>
  <si>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</si>
  <si>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</si>
  <si>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</si>
  <si>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</si>
  <si>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</si>
  <si>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</si>
  <si>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</si>
  <si>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</si>
  <si>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</si>
  <si>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</si>
  <si>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</si>
  <si>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</si>
  <si>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</si>
  <si>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</si>
  <si>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</si>
  <si>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</si>
  <si>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</si>
  <si>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</si>
  <si>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</si>
  <si>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</si>
  <si>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</si>
  <si>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</si>
  <si>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</si>
  <si>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</si>
  <si>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</si>
  <si>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</si>
  <si>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</si>
  <si>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</si>
  <si>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</si>
  <si>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</si>
  <si>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</si>
  <si>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</si>
  <si>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</si>
  <si>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</si>
  <si>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</si>
  <si>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</si>
  <si>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</si>
  <si>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</si>
  <si>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</si>
  <si>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</si>
  <si>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</si>
  <si>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</si>
  <si>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</si>
  <si>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</si>
  <si>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</si>
  <si>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</si>
  <si>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</si>
  <si>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</si>
  <si>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</si>
  <si>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</si>
  <si>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</si>
  <si>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</si>
  <si>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</si>
  <si>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</si>
  <si>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</si>
  <si>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</si>
  <si>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</si>
  <si>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</si>
  <si>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</si>
  <si>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</si>
  <si>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</si>
  <si>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</si>
  <si>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</si>
  <si>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</si>
  <si>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</si>
  <si>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</si>
  <si>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</si>
  <si>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</si>
  <si>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</si>
  <si>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</si>
  <si>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</si>
  <si>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</si>
  <si>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</si>
  <si>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</si>
  <si>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</si>
  <si>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</si>
  <si>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</si>
  <si>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</si>
  <si>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</si>
  <si>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</si>
  <si>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</si>
  <si>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</si>
  <si>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</si>
  <si>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</si>
  <si>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</si>
  <si>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</si>
  <si>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</si>
  <si>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</si>
  <si>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</si>
  <si>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</si>
  <si>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</si>
  <si>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</si>
  <si>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</si>
  <si>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</si>
  <si>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</si>
  <si>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</si>
  <si>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</si>
  <si>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</si>
  <si>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</si>
  <si>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</si>
  <si>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</si>
  <si>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</si>
  <si>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</si>
  <si>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</si>
  <si>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</si>
  <si>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</si>
  <si>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</si>
  <si>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</si>
  <si>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</si>
  <si>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</si>
  <si>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</si>
  <si>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</si>
  <si>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</si>
  <si>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</si>
  <si>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</si>
  <si>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</si>
  <si>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</si>
  <si>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</si>
  <si>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</si>
  <si>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</si>
  <si>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</si>
  <si>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</si>
  <si>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</si>
  <si>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</si>
  <si>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</si>
  <si>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</si>
  <si>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</si>
  <si>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</si>
  <si>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</si>
  <si>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</si>
  <si>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</si>
  <si>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</si>
  <si>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</si>
  <si>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</si>
  <si>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</si>
  <si>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</si>
  <si>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</si>
  <si>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</si>
  <si>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</si>
  <si>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</si>
  <si>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</si>
  <si>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</si>
  <si>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</si>
  <si>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</si>
  <si>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</si>
  <si>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</si>
  <si>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</si>
  <si>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</si>
  <si>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</si>
  <si>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</si>
  <si>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</si>
  <si>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</si>
  <si>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</si>
  <si>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</si>
  <si>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</si>
  <si>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</si>
  <si>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</si>
  <si>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</si>
  <si>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</si>
  <si>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</si>
  <si>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</si>
  <si>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</si>
  <si>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</si>
  <si>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</si>
  <si>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</si>
  <si>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</si>
  <si>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</si>
  <si>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</si>
  <si>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</si>
  <si>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</si>
  <si>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</si>
  <si>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</si>
  <si>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</si>
  <si>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</si>
  <si>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</si>
  <si>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</si>
  <si>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</si>
  <si>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</si>
  <si>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</si>
  <si>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</si>
  <si>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</si>
  <si>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</si>
  <si>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</si>
  <si>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</si>
  <si>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</si>
  <si>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</si>
  <si>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</si>
  <si>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</si>
  <si>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</si>
  <si>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</si>
  <si>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</si>
  <si>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</si>
  <si>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</si>
  <si>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</si>
  <si>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</si>
  <si>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</si>
  <si>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</si>
  <si>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</si>
  <si>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</si>
  <si>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</si>
  <si>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</si>
  <si>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</si>
  <si>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</si>
  <si>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</si>
  <si>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</si>
  <si>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</si>
  <si>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</si>
  <si>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</si>
  <si>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</si>
  <si>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</si>
  <si>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</si>
  <si>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</si>
  <si>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</si>
  <si>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</si>
  <si>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</si>
  <si>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</si>
  <si>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</si>
  <si>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</si>
  <si>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</si>
  <si>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</si>
  <si>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</si>
  <si>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</si>
  <si>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</si>
  <si>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</si>
  <si>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</si>
  <si>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</si>
  <si>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</si>
  <si>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</si>
  <si>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</si>
  <si>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</si>
  <si>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</si>
  <si>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</si>
  <si>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</si>
  <si>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</si>
  <si>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</si>
  <si>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</si>
  <si>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</si>
  <si>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</si>
  <si>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</si>
  <si>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</si>
  <si>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</si>
  <si>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</si>
  <si>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</si>
  <si>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</si>
  <si>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</si>
  <si>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</si>
  <si>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</si>
  <si>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</si>
  <si>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</si>
  <si>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</si>
  <si>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</si>
  <si>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</si>
  <si>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</si>
  <si>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</si>
  <si>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</si>
  <si>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</si>
  <si>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</si>
  <si>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</si>
  <si>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</si>
  <si>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</si>
  <si>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</si>
  <si>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</si>
  <si>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</si>
  <si>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</si>
  <si>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</si>
  <si>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</si>
  <si>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</si>
  <si>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</si>
  <si>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</si>
  <si>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</si>
  <si>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</si>
  <si>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</si>
  <si>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</si>
  <si>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</si>
  <si>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</si>
  <si>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</si>
  <si>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</si>
  <si>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</si>
  <si>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</si>
  <si>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</si>
  <si>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</si>
  <si>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</si>
  <si>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</si>
  <si>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</si>
  <si>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</si>
  <si>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</si>
  <si>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</si>
  <si>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</si>
  <si>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</si>
  <si>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</si>
  <si>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</si>
  <si>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</si>
  <si>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</si>
  <si>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</si>
  <si>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</si>
  <si>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</si>
  <si>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</si>
  <si>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</si>
  <si>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</si>
  <si>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</si>
  <si>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</si>
  <si>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</si>
  <si>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</si>
  <si>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</si>
  <si>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</si>
  <si>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</si>
  <si>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</si>
  <si>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</si>
  <si>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</si>
  <si>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</si>
  <si>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</si>
  <si>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</si>
  <si>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</si>
  <si>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</si>
  <si>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</si>
  <si>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</si>
  <si>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</si>
  <si>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</si>
  <si>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</si>
  <si>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</si>
  <si>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</si>
  <si>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</si>
  <si>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</si>
  <si>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</si>
  <si>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</si>
  <si>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</si>
  <si>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</si>
  <si>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</si>
  <si>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</si>
  <si>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</si>
  <si>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</si>
  <si>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</si>
  <si>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</si>
  <si>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</si>
  <si>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</si>
  <si>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</si>
  <si>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</si>
  <si>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</si>
  <si>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</si>
  <si>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</si>
  <si>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</si>
  <si>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</si>
  <si>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</si>
  <si>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</si>
  <si>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</si>
  <si>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</si>
  <si>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</si>
  <si>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</si>
  <si>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</si>
  <si>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</si>
  <si>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</si>
  <si>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</si>
  <si>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</si>
  <si>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</si>
  <si>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</si>
  <si>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</si>
  <si>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</si>
  <si>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</si>
  <si>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</si>
  <si>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</si>
  <si>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</si>
  <si>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</si>
  <si>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</si>
  <si>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</si>
  <si>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</si>
  <si>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</si>
  <si>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</si>
  <si>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</si>
  <si>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</si>
  <si>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</si>
  <si>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</si>
  <si>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</si>
  <si>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</si>
  <si>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</si>
  <si>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</si>
  <si>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</si>
  <si>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</si>
  <si>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</si>
  <si>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</si>
  <si>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</si>
  <si>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</si>
  <si>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</si>
  <si>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</si>
  <si>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</si>
  <si>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</si>
  <si>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</si>
  <si>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</si>
  <si>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</si>
  <si>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</si>
  <si>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</si>
  <si>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</si>
  <si>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</si>
  <si>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</si>
  <si>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</si>
  <si>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</si>
  <si>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</si>
  <si>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</si>
  <si>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</si>
  <si>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</si>
  <si>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</si>
  <si>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</si>
  <si>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</si>
  <si>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</si>
  <si>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</si>
  <si>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</si>
  <si>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</si>
  <si>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</si>
  <si>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</si>
  <si>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</si>
  <si>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</si>
  <si>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</si>
  <si>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</si>
  <si>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</si>
  <si>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</si>
  <si>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</si>
  <si>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</si>
  <si>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</si>
  <si>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</si>
  <si>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</si>
  <si>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</si>
  <si>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</si>
  <si>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</si>
  <si>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</si>
  <si>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</si>
  <si>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</si>
  <si>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</si>
  <si>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</si>
  <si>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</si>
  <si>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</si>
  <si>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</si>
  <si>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</si>
  <si>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</si>
  <si>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</si>
  <si>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</si>
  <si>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</si>
  <si>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</si>
  <si>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</si>
  <si>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</si>
  <si>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</si>
  <si>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</si>
  <si>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</si>
  <si>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</si>
  <si>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</si>
  <si>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</si>
  <si>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</si>
  <si>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</si>
  <si>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</si>
  <si>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</si>
  <si>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</si>
  <si>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</si>
  <si>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</si>
  <si>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</si>
  <si>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</si>
  <si>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</si>
  <si>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</si>
  <si>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</si>
  <si>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</si>
  <si>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</si>
  <si>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</si>
  <si>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</si>
  <si>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</si>
  <si>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</si>
  <si>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</si>
  <si>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</si>
  <si>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</si>
  <si>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</si>
  <si>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</si>
  <si>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</si>
  <si>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</si>
  <si>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</si>
  <si>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</si>
  <si>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</si>
  <si>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</si>
  <si>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</si>
  <si>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</si>
  <si>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</si>
  <si>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</si>
  <si>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</si>
  <si>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</si>
  <si>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</si>
  <si>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</si>
  <si>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</si>
  <si>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</si>
  <si>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</si>
  <si>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</si>
  <si>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</si>
  <si>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</si>
  <si>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</si>
  <si>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</si>
  <si>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</si>
  <si>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</si>
  <si>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</si>
  <si>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</si>
  <si>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</si>
  <si>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</si>
  <si>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</si>
  <si>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</si>
  <si>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</si>
  <si>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</si>
  <si>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</si>
  <si>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</si>
  <si>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</si>
  <si>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</si>
  <si>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</si>
  <si>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</si>
  <si>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</si>
  <si>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</si>
  <si>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</si>
  <si>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</si>
  <si>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</si>
  <si>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</si>
  <si>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</si>
  <si>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</si>
  <si>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</si>
  <si>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</si>
  <si>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</si>
  <si>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</si>
  <si>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</si>
  <si>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</si>
  <si>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</si>
  <si>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</si>
  <si>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</si>
  <si>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</si>
  <si>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</si>
  <si>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</si>
  <si>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</si>
  <si>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</si>
  <si>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</si>
  <si>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</si>
  <si>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</si>
  <si>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</si>
  <si>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</si>
  <si>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</si>
  <si>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</si>
  <si>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</si>
  <si>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</si>
  <si>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</si>
  <si>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</si>
  <si>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</si>
  <si>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</si>
  <si>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</si>
  <si>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</si>
  <si>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</si>
  <si>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</si>
  <si>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</si>
  <si>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</si>
  <si>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</si>
  <si>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</si>
  <si>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</si>
  <si>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</si>
  <si>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</si>
  <si>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</si>
  <si>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</si>
  <si>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</si>
  <si>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</si>
  <si>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</si>
  <si>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</si>
  <si>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</si>
  <si>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</si>
  <si>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</si>
  <si>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</si>
  <si>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</si>
  <si>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</si>
  <si>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</si>
  <si>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</si>
  <si>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</si>
  <si>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</si>
  <si>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</si>
  <si>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</si>
  <si>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</si>
  <si>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</si>
  <si>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</si>
  <si>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</si>
  <si>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</si>
  <si>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</si>
  <si>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</si>
  <si>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</si>
  <si>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</si>
  <si>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</si>
  <si>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</si>
  <si>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</si>
  <si>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</si>
  <si>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</si>
  <si>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</si>
  <si>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</si>
  <si>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</si>
  <si>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</si>
  <si>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</si>
  <si>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</si>
  <si>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</si>
  <si>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</si>
  <si>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</si>
  <si>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</si>
  <si>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</si>
  <si>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</si>
  <si>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</si>
  <si>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</si>
  <si>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</si>
  <si>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</si>
  <si>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</si>
  <si>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</si>
  <si>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</si>
  <si>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</si>
  <si>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</si>
  <si>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</si>
  <si>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</si>
  <si>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</si>
  <si>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</si>
  <si>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</si>
  <si>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</si>
  <si>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</si>
  <si>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</si>
  <si>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</si>
  <si>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</si>
  <si>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</si>
  <si>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</si>
  <si>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</si>
  <si>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</si>
  <si>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</si>
  <si>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</si>
  <si>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</si>
  <si>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</si>
  <si>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</si>
  <si>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</si>
  <si>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</si>
  <si>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</si>
  <si>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</si>
  <si>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</si>
  <si>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</si>
  <si>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</si>
  <si>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</si>
  <si>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</si>
  <si>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</si>
  <si>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</si>
  <si>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</si>
  <si>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</si>
  <si>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</si>
  <si>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</si>
  <si>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</si>
  <si>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</si>
  <si>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</si>
  <si>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</si>
  <si>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</si>
  <si>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</si>
  <si>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</si>
  <si>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</si>
  <si>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</si>
  <si>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</si>
  <si>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</si>
  <si>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</si>
  <si>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</si>
  <si>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</si>
  <si>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</si>
  <si>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</si>
  <si>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</si>
  <si>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</si>
  <si>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</si>
  <si>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</si>
  <si>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</si>
  <si>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</si>
  <si>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</si>
  <si>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</si>
  <si>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</si>
  <si>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</si>
  <si>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</si>
  <si>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</si>
  <si>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</si>
  <si>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</si>
  <si>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</si>
  <si>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</si>
  <si>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</si>
  <si>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</si>
  <si>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</si>
  <si>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</si>
  <si>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</si>
  <si>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</si>
  <si>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</si>
  <si>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</si>
  <si>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</si>
  <si>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</si>
  <si>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</si>
  <si>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</si>
  <si>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</si>
  <si>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</si>
  <si>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</si>
  <si>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</si>
  <si>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</si>
  <si>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</si>
  <si>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</si>
  <si>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</si>
  <si>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</si>
  <si>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</si>
  <si>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</si>
  <si>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</si>
  <si>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</si>
  <si>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</si>
  <si>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</si>
  <si>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</si>
  <si>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</si>
  <si>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</si>
  <si>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</si>
  <si>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</si>
  <si>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</si>
  <si>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</si>
  <si>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</si>
  <si>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</si>
  <si>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</si>
  <si>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</si>
  <si>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</si>
  <si>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</si>
  <si>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</si>
  <si>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</si>
  <si>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</si>
  <si>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</si>
  <si>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</si>
  <si>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</si>
  <si>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</si>
  <si>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</si>
  <si>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</si>
  <si>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</si>
  <si>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</si>
  <si>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</si>
  <si>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</si>
  <si>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</si>
  <si>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</si>
  <si>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</si>
  <si>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</si>
  <si>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</si>
  <si>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</si>
  <si>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</si>
  <si>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</si>
  <si>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</si>
  <si>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</si>
  <si>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</si>
  <si>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</si>
  <si>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</si>
  <si>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</si>
  <si>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</si>
  <si>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</si>
  <si>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</si>
  <si>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</si>
  <si>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</si>
  <si>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</si>
  <si>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</si>
  <si>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</si>
  <si>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</si>
  <si>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</si>
  <si>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</si>
  <si>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</si>
  <si>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</si>
  <si>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</si>
  <si>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</si>
  <si>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</si>
  <si>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</si>
  <si>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</si>
  <si>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</si>
  <si>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</si>
  <si>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</si>
  <si>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</si>
  <si>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</si>
  <si>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</si>
  <si>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</si>
  <si>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</si>
  <si>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</si>
  <si>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</si>
  <si>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</si>
  <si>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</si>
  <si>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</si>
  <si>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</si>
  <si>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</si>
  <si>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</si>
  <si>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</si>
  <si>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</si>
  <si>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</si>
  <si>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</si>
  <si>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</si>
  <si>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</si>
  <si>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</si>
  <si>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</si>
  <si>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</si>
  <si>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</si>
  <si>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</si>
  <si>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</si>
  <si>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</si>
  <si>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</si>
  <si>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</si>
  <si>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</si>
  <si>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</si>
  <si>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</si>
  <si>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</si>
  <si>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</si>
  <si>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</si>
  <si>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</si>
  <si>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</si>
  <si>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</si>
  <si>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</si>
  <si>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</si>
  <si>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</si>
  <si>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</si>
  <si>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</si>
  <si>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</si>
  <si>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</si>
  <si>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</si>
  <si>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</si>
  <si>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</si>
  <si>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</si>
  <si>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</si>
  <si>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</si>
  <si>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</si>
  <si>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</si>
  <si>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</si>
  <si>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</si>
  <si>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</si>
  <si>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</si>
  <si>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</si>
  <si>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</si>
  <si>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</si>
  <si>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</si>
  <si>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</si>
  <si>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</si>
  <si>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</si>
  <si>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</si>
  <si>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</si>
  <si>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</si>
  <si>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</si>
  <si>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</si>
  <si>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</si>
  <si>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</si>
  <si>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</si>
  <si>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</si>
  <si>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</si>
  <si>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</si>
  <si>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</si>
  <si>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</si>
  <si>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</si>
  <si>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</si>
  <si>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</si>
  <si>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</si>
  <si>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</si>
  <si>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</si>
  <si>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</si>
  <si>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</si>
  <si>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</si>
  <si>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</si>
  <si>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</si>
  <si>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</si>
  <si>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</si>
  <si>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</si>
  <si>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</si>
  <si>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</si>
  <si>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</si>
  <si>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</si>
  <si>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</si>
  <si>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</si>
  <si>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</si>
  <si>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</si>
  <si>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</si>
  <si>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</si>
  <si>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</si>
  <si>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</si>
  <si>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</si>
  <si>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</si>
  <si>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</si>
  <si>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</si>
  <si>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</si>
  <si>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</si>
  <si>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</si>
  <si>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</si>
  <si>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</si>
  <si>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</si>
  <si>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</si>
  <si>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</si>
  <si>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</si>
  <si>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</si>
  <si>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</si>
  <si>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</si>
  <si>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</si>
  <si>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</si>
  <si>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</si>
  <si>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</si>
  <si>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</si>
  <si>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</si>
  <si>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</si>
  <si>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</si>
  <si>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</si>
  <si>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</si>
  <si>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</si>
  <si>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</si>
  <si>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</si>
  <si>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</si>
  <si>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</si>
  <si>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</si>
  <si>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</si>
  <si>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</si>
  <si>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</si>
  <si>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</si>
  <si>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</si>
  <si>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</si>
  <si>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</si>
  <si>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</si>
  <si>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</si>
  <si>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</si>
  <si>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</si>
  <si>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</si>
  <si>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</si>
  <si>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</si>
  <si>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</si>
  <si>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</si>
  <si>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</si>
  <si>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</si>
  <si>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</si>
  <si>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</si>
  <si>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</si>
  <si>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</si>
  <si>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</si>
  <si>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</si>
  <si>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</si>
  <si>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</si>
  <si>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</si>
  <si>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</si>
  <si>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</si>
  <si>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</si>
  <si>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</si>
  <si>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</si>
  <si>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</si>
  <si>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</si>
  <si>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</si>
  <si>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</si>
  <si>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</si>
  <si>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</si>
  <si>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</si>
  <si>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</si>
  <si>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</si>
  <si>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</si>
  <si>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</si>
  <si>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</si>
  <si>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</si>
  <si>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</si>
  <si>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</si>
  <si>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</si>
  <si>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</si>
  <si>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</si>
  <si>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</si>
  <si>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</si>
  <si>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</si>
  <si>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</si>
  <si>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</si>
  <si>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</si>
  <si>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</si>
  <si>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</si>
  <si>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</si>
  <si>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</si>
  <si>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</si>
  <si>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</si>
  <si>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</si>
  <si>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</si>
  <si>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</si>
  <si>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</si>
  <si>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</si>
  <si>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</si>
  <si>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</si>
  <si>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</si>
  <si>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</si>
  <si>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</si>
  <si>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</si>
  <si>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</si>
  <si>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</si>
  <si>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</si>
  <si>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</si>
  <si>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</si>
  <si>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</si>
  <si>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</si>
  <si>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</si>
  <si>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</si>
  <si>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</si>
  <si>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</si>
  <si>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</si>
  <si>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</si>
  <si>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</si>
  <si>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</si>
  <si>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</si>
  <si>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</si>
  <si>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</si>
  <si>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</si>
  <si>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</si>
  <si>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</si>
  <si>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</si>
  <si>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</si>
  <si>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</si>
  <si>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</si>
  <si>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</si>
  <si>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</si>
  <si>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</si>
  <si>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</si>
  <si>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</si>
  <si>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</si>
  <si>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</si>
  <si>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</si>
  <si>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</si>
  <si>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</si>
  <si>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</si>
  <si>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</si>
  <si>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</si>
  <si>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</si>
  <si>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</si>
  <si>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</si>
  <si>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</si>
  <si>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</si>
  <si>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</si>
  <si>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</si>
  <si>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</si>
  <si>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</si>
  <si>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</si>
  <si>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</si>
  <si>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</si>
  <si>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</si>
  <si>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</si>
  <si>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</si>
  <si>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</si>
  <si>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</si>
  <si>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</si>
  <si>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</si>
  <si>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</si>
  <si>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</si>
  <si>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</si>
  <si>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</si>
  <si>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</si>
  <si>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</si>
  <si>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</si>
  <si>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</si>
  <si>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</si>
  <si>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</si>
  <si>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</si>
  <si>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</si>
  <si>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</si>
  <si>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</si>
  <si>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</si>
  <si>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</si>
  <si>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</si>
  <si>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</si>
  <si>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</si>
  <si>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</si>
  <si>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</si>
  <si>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</si>
  <si>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</si>
  <si>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</si>
  <si>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</si>
  <si>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</si>
  <si>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</si>
  <si>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</si>
  <si>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</si>
  <si>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</si>
  <si>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</si>
  <si>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</si>
  <si>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</si>
  <si>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</si>
  <si>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</si>
  <si>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</si>
  <si>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</si>
  <si>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</si>
  <si>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</si>
  <si>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</si>
  <si>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</si>
  <si>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</si>
  <si>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</si>
  <si>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</si>
  <si>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</si>
  <si>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</si>
  <si>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</si>
  <si>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</si>
  <si>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</si>
  <si>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</si>
  <si>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</si>
  <si>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</si>
  <si>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</si>
  <si>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</si>
  <si>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</si>
  <si>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</si>
  <si>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</si>
  <si>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</si>
  <si>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</si>
  <si>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</si>
  <si>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</si>
  <si>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</si>
  <si>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</si>
  <si>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</si>
  <si>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</si>
  <si>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</si>
  <si>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</si>
  <si>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</si>
  <si>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</si>
  <si>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</si>
  <si>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</si>
  <si>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</si>
  <si>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</si>
  <si>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</si>
  <si>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</si>
  <si>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</si>
  <si>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</si>
  <si>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</si>
  <si>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</si>
  <si>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</si>
  <si>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</si>
  <si>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</si>
  <si>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</si>
  <si>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</si>
  <si>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</si>
  <si>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</si>
  <si>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</si>
  <si>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</si>
  <si>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</si>
  <si>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</si>
  <si>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</si>
  <si>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</si>
  <si>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</si>
  <si>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</si>
  <si>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</si>
  <si>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</si>
  <si>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</si>
  <si>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</si>
  <si>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</si>
  <si>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</si>
  <si>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</si>
  <si>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</si>
  <si>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</si>
  <si>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</si>
  <si>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</si>
  <si>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</si>
  <si>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</si>
  <si>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</si>
  <si>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</si>
  <si>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</si>
  <si>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</si>
  <si>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</si>
  <si>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</si>
  <si>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</si>
  <si>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</si>
  <si>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</si>
  <si>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</si>
  <si>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</si>
  <si>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</si>
  <si>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</si>
  <si>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</si>
  <si>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</si>
  <si>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</si>
  <si>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</si>
  <si>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</si>
  <si>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</si>
  <si>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</si>
  <si>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</si>
  <si>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</si>
  <si>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</si>
  <si>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</si>
  <si>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</si>
  <si>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</si>
  <si>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</si>
  <si>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</si>
  <si>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</si>
  <si>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</si>
  <si>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</si>
  <si>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</si>
  <si>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</si>
  <si>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</si>
  <si>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</si>
  <si>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</si>
  <si>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</si>
  <si>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</si>
  <si>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</si>
  <si>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</si>
  <si>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</si>
  <si>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</si>
  <si>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</si>
  <si>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</si>
  <si>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</si>
  <si>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</si>
  <si>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</si>
  <si>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</si>
  <si>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</si>
  <si>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</si>
  <si>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</si>
  <si>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</si>
  <si>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</si>
  <si>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</si>
  <si>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</si>
  <si>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</si>
  <si>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</si>
  <si>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</si>
  <si>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</si>
  <si>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</si>
  <si>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</si>
  <si>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</si>
  <si>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</si>
  <si>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</si>
  <si>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</si>
  <si>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</si>
  <si>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</si>
  <si>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</si>
  <si>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</si>
  <si>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</si>
  <si>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</si>
  <si>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</si>
  <si>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</si>
  <si>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</si>
  <si>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</si>
  <si>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</si>
  <si>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</si>
  <si>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</si>
  <si>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</si>
  <si>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</si>
  <si>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</si>
  <si>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</si>
  <si>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</si>
  <si>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</si>
  <si>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</si>
  <si>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</si>
  <si>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</si>
  <si>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</si>
  <si>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</si>
  <si>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</si>
  <si>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</si>
  <si>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</si>
  <si>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</si>
  <si>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</si>
  <si>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</si>
  <si>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</si>
  <si>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</si>
  <si>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</si>
  <si>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</si>
  <si>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</si>
  <si>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</si>
  <si>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</si>
  <si>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</si>
  <si>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</si>
  <si>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</si>
  <si>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</si>
  <si>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</si>
  <si>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</si>
  <si>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</si>
  <si>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</si>
  <si>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</si>
  <si>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</si>
  <si>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</si>
  <si>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</si>
  <si>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</si>
  <si>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</si>
  <si>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</si>
  <si>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</si>
  <si>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</si>
  <si>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</si>
  <si>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</si>
  <si>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</si>
  <si>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</si>
  <si>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</si>
  <si>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</si>
  <si>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</si>
  <si>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</si>
  <si>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</si>
  <si>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</si>
  <si>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</si>
  <si>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</si>
  <si>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</si>
  <si>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</si>
  <si>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</si>
  <si>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</si>
  <si>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</si>
  <si>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</si>
  <si>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</si>
  <si>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</si>
  <si>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</si>
  <si>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</si>
  <si>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</si>
  <si>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</si>
  <si>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</si>
  <si>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</si>
  <si>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</si>
  <si>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</si>
  <si>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</si>
  <si>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</si>
  <si>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</si>
  <si>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</si>
  <si>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</si>
  <si>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</si>
  <si>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</si>
  <si>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</si>
  <si>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</si>
  <si>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</si>
  <si>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</si>
  <si>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</si>
  <si>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</si>
  <si>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</si>
  <si>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</si>
  <si>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</si>
  <si>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</si>
  <si>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</si>
  <si>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</si>
  <si>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</si>
  <si>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</si>
  <si>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</si>
  <si>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</si>
  <si>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</si>
  <si>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</si>
  <si>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</si>
  <si>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</si>
  <si>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</si>
  <si>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</si>
  <si>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</si>
  <si>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</si>
  <si>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</si>
  <si>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</si>
  <si>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</si>
  <si>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</si>
  <si>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</si>
  <si>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</si>
  <si>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</si>
  <si>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</si>
  <si>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</si>
  <si>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</si>
  <si>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</si>
  <si>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</si>
  <si>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</si>
  <si>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</si>
  <si>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</si>
  <si>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</si>
  <si>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</si>
  <si>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</si>
  <si>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</si>
  <si>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</si>
  <si>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</si>
  <si>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</si>
  <si>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</si>
  <si>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</si>
  <si>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</si>
  <si>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</si>
  <si>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</si>
  <si>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</si>
  <si>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</si>
  <si>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</si>
  <si>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</si>
  <si>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</si>
  <si>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</si>
  <si>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</si>
  <si>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</si>
  <si>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</si>
  <si>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</si>
  <si>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</si>
  <si>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</si>
  <si>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</si>
  <si>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</si>
  <si>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</si>
  <si>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</si>
  <si>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</si>
  <si>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</si>
  <si>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</si>
  <si>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</si>
  <si>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</si>
  <si>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</si>
  <si>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</si>
  <si>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</si>
  <si>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</si>
  <si>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</si>
  <si>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</si>
  <si>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</si>
  <si>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</si>
  <si>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</si>
  <si>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</si>
  <si>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</si>
  <si>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</si>
  <si>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</si>
  <si>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</si>
  <si>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</si>
  <si>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</si>
  <si>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</si>
  <si>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</si>
  <si>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</si>
  <si>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</si>
  <si>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</si>
  <si>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</si>
  <si>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</si>
  <si>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</si>
  <si>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</si>
  <si>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</si>
  <si>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</si>
  <si>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</si>
  <si>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</si>
  <si>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</si>
  <si>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</si>
  <si>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</si>
  <si>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</si>
  <si>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</si>
  <si>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</si>
  <si>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</si>
  <si>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</si>
  <si>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</si>
  <si>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</si>
  <si>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</si>
  <si>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</si>
  <si>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</si>
  <si>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</si>
  <si>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</si>
  <si>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</si>
  <si>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</si>
  <si>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</si>
  <si>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</si>
  <si>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</si>
  <si>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</si>
  <si>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</si>
  <si>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</si>
  <si>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</si>
  <si>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</si>
  <si>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</si>
  <si>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</si>
  <si>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</si>
  <si>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</si>
  <si>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</si>
  <si>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</si>
  <si>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</si>
  <si>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</si>
  <si>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</si>
  <si>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</si>
  <si>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</si>
  <si>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</si>
  <si>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</si>
  <si>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</si>
  <si>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</si>
  <si>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</si>
  <si>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</si>
  <si>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</si>
  <si>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</si>
  <si>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</si>
  <si>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</si>
  <si>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</si>
  <si>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</si>
  <si>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</si>
  <si>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</si>
  <si>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</si>
  <si>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</si>
  <si>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</si>
  <si>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</si>
  <si>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</si>
  <si>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</si>
  <si>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</si>
  <si>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</si>
  <si>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</si>
  <si>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</si>
  <si>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</si>
  <si>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</si>
  <si>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</si>
  <si>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</si>
  <si>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</si>
  <si>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</si>
  <si>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</si>
  <si>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</si>
  <si>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</si>
  <si>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</si>
  <si>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</si>
  <si>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</si>
  <si>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</si>
  <si>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</si>
  <si>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</si>
  <si>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</si>
  <si>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</si>
  <si>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</si>
  <si>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</si>
  <si>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</si>
  <si>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</si>
  <si>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</si>
  <si>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</si>
  <si>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</si>
  <si>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</si>
  <si>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</si>
  <si>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</si>
  <si>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</si>
  <si>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</si>
  <si>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</si>
  <si>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</si>
  <si>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</si>
  <si>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</si>
  <si>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</si>
  <si>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</si>
  <si>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</si>
  <si>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</si>
  <si>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</si>
  <si>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</si>
  <si>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</si>
  <si>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</si>
  <si>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</si>
  <si>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</si>
  <si>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</si>
  <si>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</si>
  <si>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</si>
  <si>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</si>
  <si>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</si>
  <si>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</si>
  <si>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</si>
  <si>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</si>
  <si>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</si>
  <si>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</si>
  <si>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</si>
  <si>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</si>
  <si>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</si>
  <si>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</si>
  <si>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</si>
  <si>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</si>
  <si>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</si>
  <si>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</si>
  <si>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</si>
  <si>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</si>
  <si>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</si>
  <si>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</si>
  <si>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</si>
  <si>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</si>
  <si>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</si>
  <si>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</si>
  <si>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</si>
  <si>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</si>
  <si>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</si>
  <si>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</si>
  <si>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</si>
  <si>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</si>
  <si>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</si>
  <si>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</si>
  <si>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</si>
  <si>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</si>
  <si>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</si>
  <si>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</si>
  <si>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</si>
  <si>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</si>
  <si>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</si>
  <si>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</si>
  <si>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</si>
  <si>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</si>
  <si>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</si>
  <si>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</si>
  <si>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</si>
  <si>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</si>
  <si>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</si>
  <si>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</si>
  <si>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</si>
  <si>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</si>
  <si>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</si>
  <si>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</si>
  <si>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</si>
  <si>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</si>
  <si>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</si>
  <si>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</si>
  <si>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</si>
  <si>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</si>
  <si>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</si>
  <si>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</si>
  <si>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</si>
  <si>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</si>
  <si>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</si>
  <si>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</si>
  <si>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</si>
  <si>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</si>
  <si>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</si>
  <si>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</si>
  <si>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</si>
  <si>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</si>
  <si>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</si>
  <si>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</si>
  <si>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</si>
  <si>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</si>
  <si>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</si>
  <si>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</si>
  <si>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</si>
  <si>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</si>
  <si>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</si>
  <si>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</si>
  <si>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</si>
  <si>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</si>
  <si>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</si>
  <si>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</si>
  <si>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</si>
  <si>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</si>
  <si>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</si>
  <si>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</si>
  <si>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</si>
  <si>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</si>
  <si>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</si>
  <si>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</si>
  <si>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</si>
  <si>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</si>
  <si>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</si>
  <si>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</si>
  <si>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</si>
  <si>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</si>
  <si>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</si>
  <si>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</si>
  <si>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</si>
  <si>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</si>
  <si>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</si>
  <si>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</si>
  <si>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</si>
  <si>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</si>
  <si>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</si>
  <si>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</si>
  <si>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</si>
  <si>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</si>
  <si>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</si>
  <si>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</si>
  <si>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</si>
  <si>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</si>
  <si>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</si>
  <si>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</si>
  <si>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</si>
  <si>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</si>
  <si>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</si>
  <si>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</si>
  <si>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</si>
  <si>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</si>
  <si>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</si>
  <si>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</si>
  <si>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</si>
  <si>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</si>
  <si>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</si>
  <si>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</si>
  <si>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</si>
  <si>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</si>
  <si>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</si>
  <si>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</si>
  <si>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</si>
  <si>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</si>
  <si>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</si>
  <si>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</si>
  <si>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</si>
  <si>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</si>
  <si>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</si>
  <si>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</si>
  <si>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</si>
  <si>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</si>
  <si>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</si>
  <si>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</si>
  <si>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</si>
  <si>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</si>
  <si>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</si>
  <si>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</si>
  <si>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</si>
  <si>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</si>
  <si>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</si>
  <si>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</si>
  <si>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</si>
  <si>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</si>
  <si>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</si>
  <si>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</si>
  <si>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</si>
  <si>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</si>
  <si>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</si>
  <si>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</si>
  <si>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</si>
  <si>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</si>
  <si>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</si>
  <si>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</si>
  <si>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</si>
  <si>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</si>
  <si>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</si>
  <si>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</si>
  <si>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</si>
  <si>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</si>
  <si>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</si>
  <si>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</si>
  <si>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</si>
  <si>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</si>
  <si>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</si>
  <si>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</si>
  <si>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</si>
  <si>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</si>
  <si>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</si>
  <si>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</si>
  <si>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</si>
  <si>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</si>
  <si>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</si>
  <si>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</si>
  <si>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</si>
  <si>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</si>
  <si>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</si>
  <si>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</si>
  <si>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</si>
  <si>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</si>
  <si>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</si>
  <si>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</si>
  <si>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</si>
  <si>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</si>
  <si>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</si>
  <si>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</si>
  <si>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</si>
  <si>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</si>
  <si>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</si>
  <si>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</si>
  <si>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</si>
  <si>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</si>
  <si>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</si>
  <si>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</si>
  <si>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</si>
  <si>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</si>
  <si>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</si>
  <si>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</si>
  <si>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</si>
  <si>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</si>
  <si>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</si>
  <si>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</si>
  <si>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</si>
  <si>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</si>
  <si>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</si>
  <si>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</si>
  <si>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</si>
  <si>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</si>
  <si>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</si>
  <si>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</si>
  <si>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</si>
  <si>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</si>
  <si>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</si>
  <si>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</si>
  <si>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</si>
  <si>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</si>
  <si>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</si>
  <si>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</si>
  <si>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</si>
  <si>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</si>
  <si>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</si>
  <si>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</si>
  <si>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</si>
  <si>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</si>
  <si>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</si>
  <si>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</si>
  <si>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</si>
  <si>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</si>
  <si>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</si>
  <si>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</si>
  <si>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</si>
  <si>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</si>
  <si>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</si>
  <si>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</si>
  <si>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</si>
  <si>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</si>
  <si>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</si>
  <si>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</si>
  <si>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</si>
  <si>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</si>
  <si>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</si>
  <si>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</si>
  <si>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</si>
  <si>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</si>
  <si>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</si>
  <si>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</si>
  <si>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</si>
  <si>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</si>
  <si>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</si>
  <si>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</si>
  <si>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</si>
  <si>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</si>
  <si>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</si>
  <si>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</si>
  <si>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</si>
  <si>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</si>
  <si>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</si>
  <si>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</si>
  <si>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</si>
  <si>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</si>
  <si>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</si>
  <si>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</si>
  <si>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</si>
  <si>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</si>
  <si>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</si>
  <si>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</si>
  <si>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</si>
  <si>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</si>
  <si>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</si>
  <si>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</si>
  <si>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</si>
  <si>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</si>
  <si>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</si>
  <si>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</si>
  <si>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</si>
  <si>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</si>
  <si>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</si>
  <si>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</si>
  <si>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</si>
  <si>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</si>
  <si>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</si>
  <si>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</si>
  <si>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</si>
  <si>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</si>
  <si>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</si>
  <si>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</si>
  <si>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</si>
  <si>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</si>
  <si>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</si>
  <si>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</si>
  <si>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</si>
  <si>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</si>
  <si>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</si>
  <si>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</si>
  <si>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</si>
  <si>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</si>
  <si>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</si>
  <si>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</si>
  <si>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</si>
  <si>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</si>
  <si>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</si>
  <si>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</si>
  <si>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</si>
  <si>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</si>
  <si>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</si>
  <si>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</si>
  <si>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</si>
  <si>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</si>
  <si>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</si>
  <si>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</si>
  <si>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</si>
  <si>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</si>
  <si>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</si>
  <si>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</si>
  <si>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</si>
  <si>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</si>
  <si>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</si>
  <si>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</si>
  <si>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</si>
  <si>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</si>
  <si>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</si>
  <si>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</si>
  <si>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</si>
  <si>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</si>
  <si>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</si>
  <si>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</si>
  <si>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</si>
  <si>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</si>
  <si>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</si>
  <si>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</si>
  <si>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</si>
  <si>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</si>
  <si>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</si>
  <si>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</si>
  <si>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</si>
  <si>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</si>
  <si>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</si>
  <si>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</si>
  <si>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</si>
  <si>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</si>
  <si>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</si>
  <si>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</si>
  <si>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</si>
  <si>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</si>
  <si>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</si>
  <si>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</si>
  <si>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</si>
  <si>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</si>
  <si>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</si>
  <si>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</si>
  <si>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</si>
  <si>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</si>
  <si>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</si>
  <si>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</si>
  <si>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</si>
  <si>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</si>
  <si>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</si>
  <si>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</si>
  <si>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</si>
  <si>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</si>
  <si>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</si>
  <si>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</si>
  <si>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</si>
  <si>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</si>
  <si>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</si>
  <si>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</si>
  <si>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</si>
  <si>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</si>
  <si>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</si>
  <si>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</si>
  <si>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</si>
  <si>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</si>
  <si>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</si>
  <si>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</si>
  <si>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</si>
  <si>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</si>
  <si>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</si>
  <si>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</si>
  <si>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</si>
  <si>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</si>
  <si>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</si>
  <si>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</si>
  <si>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</si>
  <si>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</si>
  <si>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</si>
  <si>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</si>
  <si>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</si>
  <si>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</si>
  <si>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</si>
  <si>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</si>
  <si>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</si>
  <si>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</si>
  <si>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</si>
  <si>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</si>
  <si>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</si>
  <si>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</si>
  <si>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</si>
  <si>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</si>
  <si>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</si>
  <si>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</si>
  <si>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</si>
  <si>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</si>
  <si>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</si>
  <si>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</si>
  <si>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</si>
  <si>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</si>
  <si>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</si>
  <si>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</si>
  <si>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</si>
  <si>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</si>
  <si>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</si>
  <si>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</si>
  <si>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</si>
  <si>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</si>
  <si>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</si>
  <si>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</si>
  <si>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</si>
  <si>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</si>
  <si>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</si>
  <si>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</si>
  <si>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</si>
  <si>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</si>
  <si>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</si>
  <si>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</si>
  <si>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</si>
  <si>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</si>
  <si>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</si>
  <si>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</si>
  <si>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</si>
  <si>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</si>
  <si>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</si>
  <si>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</si>
  <si>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</si>
  <si>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</si>
  <si>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</si>
  <si>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</si>
  <si>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</si>
  <si>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</si>
  <si>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</si>
  <si>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</si>
  <si>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</si>
  <si>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</si>
  <si>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</si>
  <si>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</si>
  <si>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</si>
  <si>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</si>
  <si>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</si>
  <si>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</si>
  <si>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</si>
  <si>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</si>
  <si>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</si>
  <si>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</si>
  <si>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</si>
  <si>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</si>
  <si>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</si>
  <si>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</si>
  <si>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</si>
  <si>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</si>
  <si>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</si>
  <si>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</si>
  <si>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</si>
  <si>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</si>
  <si>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</si>
  <si>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</si>
  <si>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</si>
  <si>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</si>
  <si>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</si>
  <si>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</si>
  <si>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</si>
  <si>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</si>
  <si>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</si>
  <si>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</si>
  <si>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</si>
  <si>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</si>
  <si>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</si>
  <si>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</si>
  <si>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</si>
  <si>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</si>
  <si>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</si>
  <si>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</si>
  <si>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</si>
  <si>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</si>
  <si>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</si>
  <si>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</si>
  <si>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</si>
  <si>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</si>
  <si>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</si>
  <si>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</si>
  <si>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</si>
  <si>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</si>
  <si>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</si>
  <si>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</si>
  <si>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</si>
  <si>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</si>
  <si>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</si>
  <si>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</si>
  <si>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</si>
  <si>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</si>
  <si>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</si>
  <si>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</si>
  <si>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</si>
  <si>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</si>
  <si>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</si>
  <si>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</si>
  <si>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</si>
  <si>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</si>
  <si>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</si>
  <si>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</si>
  <si>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</si>
  <si>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</si>
  <si>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</si>
  <si>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</si>
  <si>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</si>
  <si>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</si>
  <si>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</si>
  <si>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</si>
  <si>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</si>
  <si>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</si>
  <si>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</si>
  <si>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</si>
  <si>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</si>
  <si>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</si>
  <si>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</si>
  <si>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</si>
  <si>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</si>
  <si>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</si>
  <si>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</si>
  <si>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</si>
  <si>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</si>
  <si>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</si>
  <si>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</si>
  <si>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</si>
  <si>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</si>
  <si>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</si>
  <si>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</si>
  <si>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</si>
  <si>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</si>
  <si>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</si>
  <si>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</si>
  <si>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</si>
  <si>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</si>
  <si>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</si>
  <si>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</si>
  <si>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</si>
  <si>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</si>
  <si>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</si>
  <si>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</si>
  <si>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</si>
  <si>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</si>
  <si>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</si>
  <si>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</si>
  <si>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</si>
  <si>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</si>
  <si>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</si>
  <si>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</si>
  <si>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</si>
  <si>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</si>
  <si>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</si>
  <si>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</si>
  <si>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</si>
  <si>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</si>
  <si>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</si>
  <si>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</si>
  <si>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</si>
  <si>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</si>
  <si>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</si>
  <si>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</si>
  <si>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</si>
  <si>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</si>
  <si>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</si>
  <si>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</si>
  <si>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</si>
  <si>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</si>
  <si>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</si>
  <si>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</si>
  <si>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</si>
  <si>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</si>
  <si>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</si>
  <si>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</si>
  <si>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</si>
  <si>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</si>
  <si>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</si>
  <si>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</si>
  <si>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</si>
  <si>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</si>
  <si>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</si>
  <si>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</si>
  <si>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</si>
  <si>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</si>
  <si>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</si>
  <si>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</si>
  <si>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</si>
  <si>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</si>
  <si>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</si>
  <si>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</si>
  <si>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</si>
  <si>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</si>
  <si>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</si>
  <si>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</si>
  <si>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</si>
  <si>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</si>
  <si>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</si>
  <si>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</si>
  <si>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</si>
  <si>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</si>
  <si>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</si>
  <si>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</si>
  <si>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</si>
  <si>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</si>
  <si>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</si>
  <si>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</si>
  <si>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</si>
  <si>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</si>
  <si>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</si>
  <si>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</si>
  <si>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</si>
  <si>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</si>
  <si>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</si>
  <si>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</si>
  <si>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</si>
  <si>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</si>
  <si>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</si>
  <si>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</si>
  <si>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</si>
  <si>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</si>
  <si>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</si>
  <si>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</si>
  <si>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</si>
  <si>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</si>
  <si>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</si>
  <si>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</si>
  <si>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</si>
  <si>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</si>
  <si>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</si>
  <si>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</si>
  <si>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</si>
  <si>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</si>
  <si>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</si>
  <si>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</si>
  <si>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</si>
  <si>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</si>
  <si>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</si>
  <si>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</si>
  <si>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</si>
  <si>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</si>
  <si>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</si>
  <si>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</si>
  <si>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</si>
  <si>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</si>
  <si>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</si>
  <si>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</si>
  <si>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</si>
  <si>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</si>
  <si>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</si>
  <si>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</si>
  <si>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</si>
  <si>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</si>
  <si>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</si>
  <si>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</si>
  <si>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</si>
  <si>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</si>
  <si>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</si>
  <si>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</si>
  <si>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</si>
  <si>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</si>
  <si>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</si>
  <si>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</si>
  <si>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</si>
  <si>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</si>
  <si>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</si>
  <si>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</si>
  <si>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</si>
  <si>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</si>
  <si>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</si>
  <si>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</si>
  <si>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</si>
  <si>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</si>
  <si>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</si>
  <si>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</si>
  <si>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</si>
  <si>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</si>
  <si>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</si>
  <si>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</si>
  <si>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</si>
  <si>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</si>
  <si>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</si>
  <si>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</si>
  <si>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</si>
  <si>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</si>
  <si>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</si>
  <si>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</si>
  <si>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</si>
  <si>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</si>
  <si>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</si>
  <si>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</si>
  <si>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</si>
  <si>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</si>
  <si>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</si>
  <si>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</si>
  <si>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</si>
  <si>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</si>
  <si>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</si>
  <si>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</si>
  <si>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</si>
  <si>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</si>
  <si>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</si>
  <si>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</si>
  <si>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</si>
  <si>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</si>
  <si>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</si>
  <si>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</si>
  <si>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</si>
  <si>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</si>
  <si>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</si>
  <si>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</si>
  <si>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</si>
  <si>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</si>
  <si>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</si>
  <si>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</si>
  <si>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</si>
  <si>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</si>
  <si>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</si>
  <si>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</si>
  <si>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</si>
  <si>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</si>
  <si>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</si>
  <si>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</si>
  <si>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</si>
  <si>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</si>
  <si>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</si>
  <si>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</si>
  <si>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</si>
  <si>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</si>
  <si>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</si>
  <si>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</si>
  <si>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</si>
  <si>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</si>
  <si>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</si>
  <si>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</si>
  <si>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</si>
  <si>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</si>
  <si>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</si>
  <si>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</si>
  <si>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</si>
  <si>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</si>
  <si>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</si>
  <si>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</si>
  <si>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</si>
  <si>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</si>
  <si>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</si>
  <si>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</si>
  <si>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</si>
  <si>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</si>
  <si>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</si>
  <si>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</si>
  <si>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</si>
  <si>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</si>
  <si>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</si>
  <si>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</si>
  <si>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</si>
  <si>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</si>
  <si>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</si>
  <si>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</si>
  <si>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</si>
  <si>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</si>
  <si>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</si>
  <si>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</si>
  <si>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</si>
  <si>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</si>
  <si>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</si>
  <si>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</si>
  <si>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</si>
  <si>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</si>
  <si>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</si>
  <si>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</si>
  <si>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</si>
  <si>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</si>
  <si>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</si>
  <si>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</si>
  <si>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</si>
  <si>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</si>
  <si>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</si>
  <si>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</si>
  <si>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</si>
  <si>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</si>
  <si>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</si>
  <si>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</si>
  <si>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</si>
  <si>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</si>
  <si>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</si>
  <si>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</si>
  <si>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</si>
  <si>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</si>
  <si>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</si>
  <si>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</si>
  <si>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</si>
  <si>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</si>
  <si>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</si>
  <si>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</si>
  <si>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</si>
  <si>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</si>
  <si>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</si>
  <si>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</si>
  <si>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</si>
  <si>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</si>
  <si>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</si>
  <si>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</si>
  <si>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</si>
  <si>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</si>
  <si>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</si>
  <si>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</si>
  <si>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</si>
  <si>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</si>
  <si>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</si>
  <si>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</si>
  <si>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</si>
  <si>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</si>
  <si>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</si>
  <si>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</si>
  <si>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</si>
  <si>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</si>
  <si>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</si>
  <si>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</si>
  <si>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</si>
  <si>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</si>
  <si>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</si>
  <si>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</si>
  <si>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</si>
  <si>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</si>
  <si>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</si>
  <si>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</si>
  <si>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</si>
  <si>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</si>
  <si>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</si>
  <si>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</si>
  <si>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</si>
  <si>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</si>
  <si>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</si>
  <si>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</si>
  <si>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</si>
  <si>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</si>
  <si>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</si>
  <si>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</si>
  <si>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</si>
  <si>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</si>
  <si>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</si>
  <si>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</si>
  <si>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</si>
  <si>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</si>
  <si>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</si>
  <si>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</si>
  <si>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</si>
  <si>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</si>
  <si>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</si>
  <si>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</si>
  <si>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</si>
  <si>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</si>
  <si>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</si>
  <si>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</si>
  <si>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</si>
  <si>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</si>
  <si>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</si>
  <si>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</si>
  <si>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</si>
  <si>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</si>
  <si>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</si>
  <si>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</si>
  <si>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</si>
  <si>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</si>
  <si>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</si>
  <si>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</si>
  <si>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</si>
  <si>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</si>
  <si>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</si>
  <si>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</si>
  <si>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</si>
  <si>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</si>
  <si>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</si>
  <si>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</si>
  <si>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</si>
  <si>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</si>
  <si>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</si>
  <si>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</si>
  <si>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</si>
  <si>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</si>
  <si>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</si>
  <si>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</si>
  <si>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</si>
  <si>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</si>
  <si>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</si>
  <si>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</si>
  <si>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</si>
  <si>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</si>
  <si>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</si>
  <si>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</si>
  <si>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</si>
  <si>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</si>
  <si>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</si>
  <si>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</si>
  <si>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</si>
  <si>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</si>
  <si>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</si>
  <si>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</si>
  <si>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</si>
  <si>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</si>
  <si>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</si>
  <si>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</si>
  <si>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</si>
  <si>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</si>
  <si>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</si>
  <si>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</si>
  <si>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</si>
  <si>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</si>
  <si>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</si>
  <si>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</si>
  <si>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</si>
  <si>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</si>
  <si>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</si>
  <si>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</si>
  <si>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</si>
  <si>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</si>
  <si>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</si>
  <si>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</si>
  <si>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</si>
  <si>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</si>
  <si>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</si>
  <si>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</si>
  <si>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</si>
  <si>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</si>
  <si>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</si>
  <si>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</si>
  <si>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</si>
  <si>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</si>
  <si>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</si>
  <si>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</si>
  <si>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</si>
  <si>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</si>
  <si>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</si>
  <si>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</si>
  <si>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</si>
  <si>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</si>
  <si>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</si>
  <si>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</si>
  <si>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</si>
  <si>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</si>
  <si>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</si>
  <si>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</si>
  <si>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</si>
  <si>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</si>
  <si>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</si>
  <si>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</si>
  <si>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</si>
  <si>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</si>
  <si>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</si>
  <si>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</si>
  <si>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</si>
  <si>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</si>
  <si>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</si>
  <si>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</si>
  <si>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</si>
  <si>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</si>
  <si>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</si>
  <si>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</si>
  <si>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</si>
  <si>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</si>
  <si>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</si>
  <si>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</si>
  <si>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</si>
  <si>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</si>
  <si>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</si>
  <si>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</si>
  <si>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</si>
  <si>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</si>
  <si>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</si>
  <si>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</si>
  <si>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</si>
  <si>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</si>
  <si>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</si>
  <si>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</si>
  <si>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</si>
  <si>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</si>
  <si>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</si>
  <si>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</si>
  <si>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</si>
  <si>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</si>
  <si>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</si>
  <si>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</si>
  <si>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</si>
  <si>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</si>
  <si>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</si>
  <si>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</si>
  <si>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</si>
  <si>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</si>
  <si>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</si>
  <si>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</si>
  <si>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</si>
  <si>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</si>
  <si>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</si>
  <si>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</si>
  <si>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</si>
  <si>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</si>
  <si>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</si>
  <si>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</si>
  <si>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</si>
  <si>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</si>
  <si>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</si>
  <si>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</si>
  <si>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</si>
  <si>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</si>
  <si>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</si>
  <si>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</si>
  <si>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</si>
  <si>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</si>
  <si>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</si>
  <si>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</si>
  <si>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</si>
  <si>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</si>
  <si>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</si>
  <si>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</si>
  <si>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</si>
  <si>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</si>
  <si>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</si>
  <si>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</si>
  <si>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</si>
  <si>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</si>
  <si>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</si>
  <si>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</si>
  <si>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</si>
  <si>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</si>
  <si>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</si>
  <si>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</si>
  <si>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</si>
  <si>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</si>
  <si>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</si>
  <si>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</si>
  <si>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</si>
  <si>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</si>
  <si>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</si>
  <si>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</si>
  <si>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</si>
  <si>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</si>
  <si>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</si>
  <si>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</si>
  <si>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</si>
  <si>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</si>
  <si>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</si>
  <si>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</si>
  <si>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</si>
  <si>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</si>
  <si>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</si>
  <si>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</si>
  <si>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</si>
  <si>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</si>
  <si>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</si>
  <si>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</si>
  <si>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</si>
  <si>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</si>
  <si>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</si>
  <si>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</si>
  <si>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</si>
  <si>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</si>
  <si>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</si>
  <si>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</si>
  <si>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</si>
  <si>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</si>
  <si>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</si>
  <si>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</si>
  <si>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</si>
  <si>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</si>
  <si>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</si>
  <si>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</si>
  <si>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</si>
  <si>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</si>
  <si>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</si>
  <si>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</si>
  <si>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</si>
  <si>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</si>
  <si>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</si>
  <si>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</si>
  <si>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</si>
  <si>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</si>
  <si>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</si>
  <si>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</si>
  <si>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</si>
  <si>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</si>
  <si>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</si>
  <si>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</si>
  <si>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</si>
  <si>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</si>
  <si>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</si>
  <si>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</si>
  <si>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</si>
  <si>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</si>
  <si>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</si>
  <si>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</si>
  <si>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</si>
  <si>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</si>
  <si>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</si>
  <si>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</si>
  <si>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</si>
  <si>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</si>
  <si>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</si>
  <si>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</si>
  <si>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</si>
  <si>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</si>
  <si>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</si>
  <si>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</si>
  <si>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</si>
  <si>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</si>
  <si>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</si>
  <si>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</si>
  <si>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</si>
  <si>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</si>
  <si>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</si>
  <si>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</si>
  <si>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</si>
  <si>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</si>
  <si>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</si>
  <si>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</si>
  <si>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</si>
  <si>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</si>
  <si>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</si>
  <si>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</si>
  <si>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</si>
  <si>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</si>
  <si>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</si>
  <si>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</si>
  <si>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</si>
  <si>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</si>
  <si>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</si>
  <si>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</si>
  <si>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</si>
  <si>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</si>
  <si>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</si>
  <si>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</si>
  <si>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</si>
  <si>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</si>
  <si>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</si>
  <si>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</si>
  <si>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</si>
  <si>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</si>
  <si>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</si>
  <si>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</si>
  <si>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</si>
  <si>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</si>
  <si>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</si>
  <si>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</si>
  <si>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</si>
  <si>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</si>
  <si>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</si>
  <si>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</si>
  <si>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</si>
  <si>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</si>
  <si>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</si>
  <si>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</si>
  <si>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</si>
  <si>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</si>
  <si>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</si>
  <si>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</si>
  <si>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</si>
  <si>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</si>
  <si>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</si>
  <si>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</si>
  <si>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</si>
  <si>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</si>
  <si>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</si>
  <si>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</si>
  <si>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</si>
  <si>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</si>
  <si>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</si>
  <si>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</si>
  <si>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</si>
  <si>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</si>
  <si>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</si>
  <si>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</si>
  <si>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</si>
  <si>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</si>
  <si>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</si>
  <si>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</si>
  <si>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</si>
  <si>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</si>
  <si>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</si>
  <si>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</si>
  <si>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</si>
  <si>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</si>
  <si>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</si>
  <si>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</si>
  <si>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</si>
  <si>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</si>
  <si>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</si>
  <si>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</si>
  <si>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</si>
  <si>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</si>
  <si>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</si>
  <si>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</si>
  <si>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</si>
  <si>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</si>
  <si>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</si>
  <si>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</si>
  <si>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</si>
  <si>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</si>
  <si>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</si>
  <si>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</si>
  <si>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</si>
  <si>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</si>
  <si>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</si>
  <si>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</si>
  <si>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</si>
  <si>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</si>
  <si>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</si>
  <si>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</si>
  <si>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</si>
  <si>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</si>
  <si>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</si>
  <si>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</si>
  <si>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</si>
  <si>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</si>
  <si>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</si>
  <si>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</si>
  <si>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</si>
  <si>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</si>
  <si>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</si>
  <si>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</si>
  <si>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</si>
  <si>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</si>
  <si>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</si>
  <si>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</si>
  <si>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</si>
  <si>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</si>
  <si>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</si>
  <si>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</si>
  <si>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</si>
  <si>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</si>
  <si>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</si>
  <si>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</si>
  <si>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</si>
  <si>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</si>
  <si>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</si>
  <si>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</si>
  <si>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</si>
  <si>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</si>
  <si>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</si>
  <si>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</si>
  <si>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</si>
  <si>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</si>
  <si>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</si>
  <si>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</si>
  <si>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</si>
  <si>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</si>
  <si>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</si>
  <si>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</si>
  <si>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</si>
  <si>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</si>
  <si>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</si>
  <si>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</si>
  <si>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</si>
  <si>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</si>
  <si>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</si>
  <si>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</si>
  <si>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</si>
  <si>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</si>
  <si>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</si>
  <si>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</si>
  <si>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</si>
  <si>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</si>
  <si>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</si>
  <si>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</si>
  <si>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</si>
  <si>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</si>
  <si>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</si>
  <si>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</si>
  <si>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</si>
  <si>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</si>
  <si>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</si>
  <si>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</si>
  <si>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</si>
  <si>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</si>
  <si>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</si>
  <si>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</si>
  <si>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</si>
  <si>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</si>
  <si>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</si>
  <si>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</si>
  <si>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</si>
  <si>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</si>
  <si>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</si>
  <si>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</si>
  <si>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</si>
  <si>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</si>
  <si>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</si>
  <si>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</si>
  <si>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</si>
  <si>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</si>
  <si>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</si>
  <si>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</si>
  <si>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</si>
  <si>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</si>
  <si>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</si>
  <si>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</si>
  <si>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</si>
  <si>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</si>
  <si>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</si>
  <si>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</si>
  <si>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</si>
  <si>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</si>
  <si>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</si>
  <si>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</si>
  <si>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</si>
  <si>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</si>
  <si>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</si>
  <si>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</si>
  <si>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</si>
  <si>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</si>
  <si>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</si>
  <si>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</si>
  <si>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</si>
  <si>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</si>
  <si>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</si>
  <si>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</si>
  <si>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</si>
  <si>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</si>
  <si>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</si>
  <si>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</si>
  <si>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</si>
  <si>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</si>
  <si>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</si>
  <si>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</si>
  <si>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</si>
  <si>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</si>
  <si>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</si>
  <si>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</si>
  <si>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</si>
  <si>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</si>
  <si>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</si>
  <si>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</si>
  <si>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</si>
  <si>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</si>
  <si>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</si>
  <si>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</si>
  <si>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</si>
  <si>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</si>
  <si>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</si>
  <si>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</si>
  <si>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</si>
  <si>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</si>
  <si>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</si>
  <si>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</si>
  <si>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</si>
  <si>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</si>
  <si>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</si>
  <si>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</si>
  <si>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</si>
  <si>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</si>
  <si>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</si>
  <si>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</si>
  <si>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</si>
  <si>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</si>
  <si>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</si>
  <si>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</si>
  <si>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</si>
  <si>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</si>
  <si>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</si>
  <si>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</si>
  <si>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</si>
  <si>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</si>
  <si>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</si>
  <si>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</si>
  <si>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</si>
  <si>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</si>
  <si>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</si>
  <si>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</si>
  <si>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</si>
  <si>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</si>
  <si>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</si>
  <si>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</si>
  <si>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</si>
  <si>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</si>
  <si>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</si>
  <si>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</si>
  <si>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</si>
  <si>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</si>
  <si>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</si>
  <si>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</si>
  <si>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</si>
  <si>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</si>
  <si>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</si>
  <si>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</si>
  <si>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</si>
  <si>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</si>
  <si>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</si>
  <si>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</si>
  <si>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</si>
  <si>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</si>
  <si>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</si>
  <si>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</si>
  <si>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</si>
  <si>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</si>
  <si>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</si>
  <si>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</si>
  <si>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</si>
  <si>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</si>
  <si>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</si>
  <si>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</si>
  <si>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</si>
  <si>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</si>
  <si>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</si>
  <si>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</si>
  <si>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</si>
  <si>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</si>
  <si>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</si>
  <si>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</si>
  <si>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</si>
  <si>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</si>
  <si>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</si>
  <si>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</si>
  <si>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</si>
  <si>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</si>
  <si>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</si>
  <si>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</si>
  <si>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</si>
  <si>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</si>
  <si>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</si>
  <si>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</si>
  <si>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</si>
  <si>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</si>
  <si>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</si>
  <si>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</si>
  <si>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</si>
  <si>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</si>
  <si>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</si>
  <si>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</si>
  <si>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</si>
  <si>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</si>
  <si>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</si>
  <si>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</si>
  <si>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</si>
  <si>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</si>
  <si>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</si>
  <si>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</si>
  <si>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</si>
  <si>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</si>
  <si>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</si>
  <si>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</si>
  <si>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</si>
  <si>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</si>
  <si>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</si>
  <si>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</si>
  <si>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</si>
  <si>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</si>
  <si>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</si>
  <si>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</si>
  <si>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</si>
  <si>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</si>
  <si>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</si>
  <si>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</si>
  <si>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</si>
  <si>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</si>
  <si>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</si>
  <si>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</si>
  <si>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</si>
  <si>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</si>
  <si>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</si>
  <si>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</si>
  <si>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</si>
  <si>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</si>
  <si>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</si>
  <si>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</si>
  <si>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</si>
  <si>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</si>
  <si>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</si>
  <si>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</si>
  <si>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</si>
  <si>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</si>
  <si>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</si>
  <si>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</si>
  <si>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</si>
  <si>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</si>
  <si>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</si>
  <si>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</si>
  <si>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</si>
  <si>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</si>
  <si>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</si>
  <si>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</si>
  <si>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</si>
  <si>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</si>
  <si>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</si>
  <si>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</si>
  <si>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</si>
  <si>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</si>
  <si>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</si>
  <si>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</si>
  <si>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</si>
  <si>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</si>
  <si>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</si>
  <si>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</si>
  <si>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</si>
  <si>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</si>
  <si>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</si>
  <si>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</si>
  <si>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</si>
  <si>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</si>
  <si>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</si>
  <si>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</si>
  <si>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</si>
  <si>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</si>
  <si>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</si>
  <si>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</si>
  <si>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</si>
  <si>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</si>
  <si>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</si>
  <si>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</si>
  <si>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</si>
  <si>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</si>
  <si>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</si>
  <si>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</si>
  <si>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</si>
  <si>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</si>
  <si>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</si>
  <si>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</si>
  <si>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</si>
  <si>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</si>
  <si>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</si>
  <si>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</si>
  <si>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</si>
  <si>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</si>
  <si>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</si>
  <si>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</si>
  <si>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</si>
  <si>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</si>
  <si>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</si>
  <si>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</si>
  <si>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</si>
  <si>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</si>
  <si>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</si>
  <si>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</si>
  <si>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</si>
  <si>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</si>
  <si>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</si>
  <si>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</si>
  <si>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</si>
  <si>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</si>
  <si>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</si>
  <si>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</si>
  <si>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</si>
  <si>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</si>
  <si>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</si>
  <si>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</si>
  <si>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</si>
  <si>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</si>
  <si>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</si>
  <si>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</si>
  <si>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</si>
  <si>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</si>
  <si>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</si>
  <si>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</si>
  <si>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</si>
  <si>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</si>
  <si>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</si>
  <si>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</si>
  <si>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</si>
  <si>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</si>
  <si>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</si>
  <si>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</si>
  <si>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</si>
  <si>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</si>
  <si>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</si>
  <si>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</si>
  <si>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</si>
  <si>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</si>
  <si>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</si>
  <si>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</si>
  <si>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</si>
  <si>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</si>
  <si>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</si>
  <si>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</si>
  <si>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</si>
  <si>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</si>
  <si>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</si>
  <si>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</si>
  <si>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</si>
  <si>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</si>
  <si>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</si>
  <si>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</si>
  <si>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</si>
  <si>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</si>
  <si>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</si>
  <si>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</si>
  <si>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</si>
  <si>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</si>
  <si>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</si>
  <si>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</si>
  <si>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</si>
  <si>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</si>
  <si>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</si>
  <si>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</si>
  <si>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</si>
  <si>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</si>
  <si>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</si>
  <si>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</si>
  <si>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</si>
  <si>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</si>
  <si>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</si>
  <si>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</si>
  <si>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</si>
  <si>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</si>
  <si>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</si>
  <si>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</si>
  <si>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</si>
  <si>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</si>
  <si>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</si>
  <si>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</si>
  <si>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</si>
  <si>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</si>
  <si>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</si>
  <si>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</si>
  <si>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</si>
  <si>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</si>
  <si>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</si>
  <si>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</si>
  <si>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</si>
  <si>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</si>
  <si>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</si>
  <si>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</si>
  <si>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</si>
  <si>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</si>
  <si>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</si>
  <si>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</si>
  <si>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</si>
  <si>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</si>
  <si>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</si>
  <si>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</si>
  <si>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</si>
  <si>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</si>
  <si>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</si>
  <si>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</si>
  <si>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</si>
  <si>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</si>
  <si>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</si>
  <si>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</si>
  <si>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</si>
  <si>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</si>
  <si>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</si>
  <si>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</si>
  <si>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</si>
  <si>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</si>
  <si>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</si>
  <si>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</si>
  <si>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</si>
  <si>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</si>
  <si>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</si>
  <si>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</si>
  <si>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</si>
  <si>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</si>
  <si>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</si>
  <si>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</si>
  <si>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</si>
  <si>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</si>
  <si>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</si>
  <si>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</si>
  <si>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</si>
  <si>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</si>
  <si>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</si>
  <si>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</si>
  <si>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</si>
  <si>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</si>
  <si>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</si>
  <si>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</si>
  <si>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</si>
  <si>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</si>
  <si>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</si>
  <si>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</si>
  <si>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</si>
  <si>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</si>
  <si>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</si>
  <si>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</si>
  <si>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</si>
  <si>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</si>
  <si>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</si>
  <si>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</si>
  <si>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</si>
  <si>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</si>
  <si>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</si>
  <si>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</si>
  <si>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</si>
  <si>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</si>
  <si>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</si>
  <si>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</si>
  <si>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</si>
  <si>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</si>
  <si>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</si>
  <si>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</si>
  <si>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</si>
  <si>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</si>
  <si>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</si>
  <si>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</si>
  <si>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</si>
  <si>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</si>
  <si>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</si>
  <si>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</si>
  <si>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</si>
  <si>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</si>
  <si>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</si>
  <si>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</si>
  <si>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</si>
  <si>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</si>
  <si>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</si>
  <si>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</si>
  <si>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</si>
  <si>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</si>
  <si>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</si>
  <si>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</si>
  <si>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</si>
  <si>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</si>
  <si>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</si>
  <si>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</si>
  <si>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</si>
  <si>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</si>
  <si>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</si>
  <si>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</si>
  <si>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</si>
  <si>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</si>
  <si>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</si>
  <si>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</si>
  <si>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</si>
  <si>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</si>
  <si>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</si>
  <si>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</si>
  <si>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</si>
  <si>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</si>
  <si>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</si>
  <si>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</si>
  <si>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</si>
  <si>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</si>
  <si>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</si>
  <si>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</si>
  <si>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</si>
  <si>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</si>
  <si>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</si>
  <si>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</si>
  <si>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</si>
  <si>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</si>
  <si>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</si>
  <si>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</si>
  <si>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</si>
  <si>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</si>
  <si>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</si>
  <si>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</si>
  <si>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</si>
  <si>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</si>
  <si>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</si>
  <si>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</si>
  <si>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</si>
  <si>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</si>
  <si>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</si>
  <si>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</si>
  <si>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</si>
  <si>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</si>
  <si>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</si>
  <si>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</si>
  <si>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</si>
  <si>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</si>
  <si>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</si>
  <si>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</si>
  <si>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</si>
  <si>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</si>
  <si>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</si>
  <si>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</si>
  <si>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</si>
  <si>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</si>
  <si>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</si>
  <si>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</si>
  <si>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</si>
  <si>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</si>
  <si>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</si>
  <si>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</si>
  <si>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</si>
  <si>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</si>
  <si>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</si>
  <si>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</si>
  <si>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</si>
  <si>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</si>
  <si>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</si>
  <si>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</si>
  <si>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</si>
  <si>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</si>
  <si>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</si>
  <si>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</si>
  <si>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</si>
  <si>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</si>
  <si>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</si>
  <si>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</si>
  <si>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</si>
  <si>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</si>
  <si>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</si>
  <si>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</si>
  <si>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</si>
  <si>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</si>
  <si>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</si>
  <si>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</si>
  <si>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</si>
  <si>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</si>
  <si>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</si>
  <si>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</si>
  <si>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</si>
  <si>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</si>
  <si>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</si>
  <si>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</si>
  <si>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</si>
  <si>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</si>
  <si>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</si>
  <si>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</si>
  <si>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</si>
  <si>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</si>
  <si>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</si>
  <si>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</si>
  <si>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</si>
  <si>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</si>
  <si>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</si>
  <si>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</si>
  <si>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</si>
  <si>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</si>
  <si>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</si>
  <si>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</si>
  <si>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</si>
  <si>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</si>
  <si>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</si>
  <si>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</si>
  <si>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</si>
  <si>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</si>
  <si>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</si>
  <si>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</si>
  <si>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</si>
  <si>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</si>
  <si>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</si>
  <si>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</si>
  <si>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</si>
  <si>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</si>
  <si>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</si>
  <si>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</si>
  <si>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</si>
  <si>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</si>
  <si>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</si>
  <si>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</si>
  <si>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</si>
  <si>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</si>
  <si>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</si>
  <si>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</si>
  <si>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</si>
  <si>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</si>
  <si>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</si>
  <si>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</si>
  <si>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</si>
  <si>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</si>
  <si>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</si>
  <si>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</si>
  <si>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</si>
  <si>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</si>
  <si>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</si>
  <si>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</si>
  <si>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</si>
  <si>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</si>
  <si>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</si>
  <si>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</si>
  <si>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</si>
  <si>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</si>
  <si>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</si>
  <si>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</si>
  <si>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</si>
  <si>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</si>
  <si>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</si>
  <si>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</si>
  <si>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</si>
  <si>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</si>
  <si>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</si>
  <si>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</si>
  <si>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</si>
  <si>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</si>
  <si>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</si>
  <si>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</si>
  <si>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</si>
  <si>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</si>
  <si>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</si>
  <si>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</si>
  <si>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</si>
  <si>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</si>
  <si>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</si>
  <si>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</si>
  <si>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</si>
  <si>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</si>
  <si>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</si>
  <si>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</si>
  <si>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</si>
  <si>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</si>
  <si>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</si>
  <si>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</si>
  <si>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</si>
  <si>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</si>
  <si>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</si>
  <si>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</si>
  <si>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</si>
  <si>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</si>
  <si>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</si>
  <si>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</si>
  <si>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</si>
  <si>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</si>
  <si>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</si>
  <si>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</si>
  <si>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</si>
  <si>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</si>
  <si>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</si>
  <si>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</si>
  <si>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</si>
  <si>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</si>
  <si>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</si>
  <si>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</si>
  <si>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</si>
  <si>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</si>
  <si>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</si>
  <si>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</si>
  <si>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</si>
  <si>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</si>
  <si>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</si>
  <si>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</si>
  <si>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</si>
  <si>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</si>
  <si>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</si>
  <si>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</si>
  <si>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</si>
  <si>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</si>
  <si>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</si>
  <si>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</si>
  <si>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</si>
  <si>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</si>
  <si>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</si>
  <si>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</si>
  <si>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</si>
  <si>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</si>
  <si>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</si>
  <si>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</si>
  <si>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</si>
  <si>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</si>
  <si>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</si>
  <si>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</si>
  <si>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</si>
  <si>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</si>
  <si>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</si>
  <si>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</si>
  <si>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</si>
  <si>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</si>
  <si>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</si>
  <si>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</si>
  <si>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</si>
  <si>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</si>
  <si>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</si>
  <si>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</si>
  <si>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</si>
  <si>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</si>
  <si>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</si>
  <si>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</si>
  <si>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</si>
  <si>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</si>
  <si>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</si>
  <si>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</si>
  <si>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</si>
  <si>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</si>
  <si>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</si>
  <si>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</si>
  <si>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</si>
  <si>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</si>
  <si>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</si>
  <si>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</si>
  <si>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</si>
  <si>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</si>
  <si>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</si>
  <si>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</si>
  <si>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</si>
  <si>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</si>
  <si>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</si>
  <si>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</si>
  <si>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</si>
  <si>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</si>
  <si>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</si>
  <si>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</si>
  <si>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</si>
  <si>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</si>
  <si>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</si>
  <si>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</si>
  <si>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</si>
  <si>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</si>
  <si>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</si>
  <si>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</si>
  <si>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</si>
  <si>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</si>
  <si>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</si>
  <si>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</si>
  <si>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</si>
  <si>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</si>
  <si>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</si>
  <si>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</si>
  <si>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</si>
  <si>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</si>
  <si>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</si>
  <si>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</si>
  <si>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</si>
  <si>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</si>
  <si>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</si>
  <si>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</si>
  <si>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</si>
  <si>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</si>
  <si>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</si>
  <si>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</si>
  <si>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</si>
  <si>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</si>
  <si>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</si>
  <si>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</si>
  <si>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</si>
  <si>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</si>
  <si>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</si>
  <si>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</si>
  <si>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</si>
  <si>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</si>
  <si>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</si>
  <si>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</si>
  <si>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</si>
  <si>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</si>
  <si>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</si>
  <si>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</si>
  <si>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</si>
  <si>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</si>
  <si>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</si>
  <si>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</si>
  <si>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</si>
  <si>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</si>
  <si>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</si>
  <si>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</si>
  <si>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</si>
  <si>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</si>
  <si>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</si>
  <si>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</si>
  <si>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</si>
  <si>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</si>
  <si>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</si>
  <si>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</si>
  <si>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</si>
  <si>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</si>
  <si>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</si>
  <si>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</si>
  <si>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</si>
  <si>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</si>
  <si>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</si>
  <si>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</si>
  <si>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</si>
  <si>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</si>
  <si>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</si>
  <si>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</si>
  <si>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</si>
  <si>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</si>
  <si>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</si>
  <si>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</si>
  <si>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</si>
  <si>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</si>
  <si>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</si>
  <si>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</si>
  <si>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</si>
  <si>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</si>
  <si>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</si>
  <si>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</si>
  <si>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</si>
  <si>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</si>
  <si>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</si>
  <si>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</si>
  <si>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</si>
  <si>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</si>
  <si>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</si>
  <si>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</si>
  <si>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</si>
  <si>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</si>
  <si>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</si>
  <si>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</si>
  <si>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</si>
  <si>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</si>
  <si>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</si>
  <si>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</si>
  <si>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</si>
  <si>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</si>
  <si>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</si>
  <si>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</si>
  <si>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</si>
  <si>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</si>
  <si>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</si>
  <si>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</si>
  <si>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</si>
  <si>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</si>
  <si>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</si>
  <si>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</si>
  <si>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</si>
  <si>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</si>
  <si>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</si>
  <si>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</si>
  <si>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</si>
  <si>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</si>
  <si>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</si>
  <si>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</si>
  <si>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</si>
  <si>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</si>
  <si>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</si>
  <si>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</si>
  <si>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</si>
  <si>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</si>
  <si>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</si>
  <si>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</si>
  <si>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</si>
  <si>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</si>
  <si>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</si>
  <si>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</si>
  <si>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</si>
  <si>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</si>
  <si>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</si>
  <si>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</si>
  <si>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</si>
  <si>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</si>
  <si>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</si>
  <si>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</si>
  <si>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</si>
  <si>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</si>
  <si>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</si>
  <si>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</si>
  <si>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</si>
  <si>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</si>
  <si>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</si>
  <si>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</si>
  <si>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</si>
  <si>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</si>
  <si>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</si>
  <si>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</si>
  <si>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</si>
  <si>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</si>
  <si>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</si>
  <si>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</si>
  <si>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</si>
  <si>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</si>
  <si>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</si>
  <si>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</si>
  <si>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</si>
  <si>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</si>
  <si>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</si>
  <si>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</si>
  <si>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</si>
  <si>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</si>
  <si>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</si>
  <si>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</si>
  <si>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</si>
  <si>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</si>
  <si>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</si>
  <si>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</si>
  <si>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</si>
  <si>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</si>
  <si>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</si>
  <si>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</si>
  <si>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</si>
  <si>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</si>
  <si>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</si>
  <si>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</si>
  <si>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</si>
  <si>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</si>
  <si>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</si>
  <si>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</si>
  <si>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</si>
  <si>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</si>
  <si>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</si>
  <si>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</si>
  <si>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</si>
  <si>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</si>
  <si>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</si>
  <si>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</si>
  <si>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</si>
  <si>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</si>
  <si>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</si>
  <si>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</si>
  <si>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</si>
  <si>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</si>
  <si>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</si>
  <si>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</si>
  <si>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</si>
  <si>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</si>
  <si>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</si>
  <si>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</si>
  <si>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</si>
  <si>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</si>
  <si>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</si>
  <si>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</si>
  <si>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</si>
  <si>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</si>
  <si>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</si>
  <si>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</si>
  <si>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</si>
  <si>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</si>
  <si>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</si>
  <si>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</si>
  <si>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</si>
  <si>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</si>
  <si>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</si>
  <si>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</si>
  <si>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</si>
  <si>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</si>
  <si>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</si>
  <si>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</si>
  <si>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</si>
  <si>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</si>
  <si>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</si>
  <si>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</si>
  <si>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</si>
  <si>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</si>
  <si>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</si>
  <si>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</si>
  <si>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</si>
  <si>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</si>
  <si>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</si>
  <si>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</si>
  <si>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</si>
  <si>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</si>
  <si>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</si>
  <si>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</si>
  <si>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</si>
  <si>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</si>
  <si>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</si>
  <si>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</si>
  <si>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</si>
  <si>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</si>
  <si>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</si>
  <si>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</si>
  <si>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</si>
  <si>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</si>
  <si>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</si>
  <si>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</si>
  <si>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</si>
  <si>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</si>
  <si>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</si>
  <si>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</si>
  <si>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</si>
  <si>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</si>
  <si>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</si>
  <si>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</si>
  <si>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</si>
  <si>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</si>
  <si>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</si>
  <si>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</si>
  <si>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</si>
  <si>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</si>
  <si>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</si>
  <si>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</si>
  <si>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</si>
  <si>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</si>
  <si>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</si>
  <si>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</si>
  <si>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</si>
  <si>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</si>
  <si>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</si>
  <si>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</si>
  <si>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</si>
  <si>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</si>
  <si>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</si>
  <si>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</si>
  <si>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</si>
  <si>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</si>
  <si>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</si>
  <si>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</si>
  <si>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</si>
  <si>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</si>
  <si>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</si>
  <si>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</si>
  <si>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</si>
  <si>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</si>
  <si>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</si>
  <si>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</si>
  <si>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</si>
  <si>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</si>
  <si>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</si>
  <si>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</si>
  <si>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</si>
  <si>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</si>
  <si>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</si>
  <si>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</si>
  <si>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</si>
  <si>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</si>
  <si>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</si>
  <si>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</si>
  <si>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</si>
  <si>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</si>
  <si>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</si>
  <si>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</si>
  <si>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</si>
  <si>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</si>
  <si>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</si>
  <si>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</si>
  <si>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</si>
  <si>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</si>
  <si>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</si>
  <si>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</si>
  <si>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</si>
  <si>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</si>
  <si>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</si>
  <si>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</si>
  <si>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</si>
  <si>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</si>
  <si>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</si>
  <si>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</si>
  <si>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</si>
  <si>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</si>
  <si>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</si>
  <si>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</si>
  <si>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</si>
  <si>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</si>
  <si>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</si>
  <si>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</si>
  <si>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</si>
  <si>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</si>
  <si>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</si>
  <si>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</si>
  <si>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</si>
  <si>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</si>
  <si>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</si>
  <si>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</si>
  <si>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</si>
  <si>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</si>
  <si>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</si>
  <si>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</si>
  <si>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</si>
  <si>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</si>
  <si>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</si>
  <si>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</si>
  <si>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</si>
  <si>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</si>
  <si>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</si>
  <si>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</si>
  <si>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</si>
  <si>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</si>
  <si>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</si>
  <si>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</si>
  <si>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</si>
  <si>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</si>
  <si>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</si>
  <si>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</si>
  <si>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</si>
  <si>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</si>
  <si>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</si>
  <si>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</si>
  <si>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</si>
  <si>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</si>
  <si>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</si>
  <si>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</si>
  <si>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</si>
  <si>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</si>
  <si>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</si>
  <si>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</si>
  <si>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</si>
  <si>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</si>
  <si>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</si>
  <si>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</si>
  <si>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</si>
  <si>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</si>
  <si>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</si>
  <si>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</si>
  <si>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</si>
  <si>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</si>
  <si>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</si>
  <si>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</si>
  <si>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</si>
  <si>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</si>
  <si>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</si>
  <si>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</si>
  <si>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</si>
  <si>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</si>
  <si>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</si>
  <si>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</si>
  <si>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</si>
  <si>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</si>
  <si>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</si>
  <si>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</si>
  <si>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</si>
  <si>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</si>
  <si>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</si>
  <si>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</si>
  <si>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</si>
  <si>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</si>
  <si>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</si>
  <si>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</si>
  <si>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</si>
  <si>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</si>
  <si>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</si>
  <si>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</si>
  <si>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</si>
  <si>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</si>
  <si>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</si>
  <si>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</si>
  <si>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</si>
  <si>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</si>
  <si>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</si>
  <si>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</si>
  <si>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</si>
  <si>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</si>
  <si>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</si>
  <si>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</si>
  <si>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</si>
  <si>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</si>
  <si>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</si>
  <si>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</si>
  <si>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</si>
  <si>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</si>
  <si>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</si>
  <si>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</si>
  <si>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</si>
  <si>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</si>
  <si>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</si>
  <si>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</si>
  <si>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</si>
  <si>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</si>
  <si>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</si>
  <si>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</si>
  <si>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</si>
  <si>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</si>
  <si>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</si>
  <si>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</si>
  <si>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</si>
  <si>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</si>
  <si>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</si>
  <si>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</si>
  <si>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</si>
  <si>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</si>
  <si>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</si>
  <si>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</si>
  <si>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</si>
  <si>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</si>
  <si>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</si>
  <si>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</si>
  <si>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</si>
  <si>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</si>
  <si>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</si>
  <si>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</si>
  <si>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</si>
  <si>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</si>
  <si>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</si>
  <si>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</si>
  <si>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</si>
  <si>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</si>
  <si>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</si>
  <si>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</si>
  <si>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</si>
  <si>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</si>
  <si>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</si>
  <si>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</si>
  <si>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</si>
  <si>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</si>
  <si>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</si>
  <si>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</si>
  <si>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</si>
  <si>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</si>
  <si>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</si>
  <si>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</si>
  <si>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</si>
  <si>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</si>
  <si>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</si>
  <si>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</si>
  <si>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</si>
  <si>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</si>
  <si>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</si>
  <si>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</si>
  <si>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</si>
  <si>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</si>
  <si>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</si>
  <si>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</si>
  <si>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</si>
  <si>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</si>
  <si>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</si>
  <si>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</si>
  <si>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</si>
  <si>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</si>
  <si>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</si>
  <si>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</si>
  <si>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</si>
  <si>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</si>
  <si>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</si>
  <si>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</si>
  <si>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</si>
  <si>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</si>
  <si>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</si>
  <si>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</si>
  <si>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</si>
  <si>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</si>
  <si>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</si>
  <si>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</si>
  <si>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</si>
  <si>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</si>
  <si>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</si>
  <si>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</si>
  <si>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</si>
  <si>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</si>
  <si>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</si>
  <si>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</si>
  <si>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</si>
  <si>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</si>
  <si>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</si>
  <si>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</si>
  <si>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</si>
  <si>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</si>
  <si>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</si>
  <si>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</si>
  <si>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</si>
  <si>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</si>
  <si>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</si>
  <si>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</si>
  <si>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</si>
  <si>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</si>
  <si>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</si>
  <si>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</si>
  <si>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</si>
  <si>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</si>
  <si>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</si>
  <si>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</si>
  <si>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</si>
  <si>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</si>
  <si>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</si>
  <si>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</si>
  <si>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</si>
  <si>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</si>
  <si>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</si>
  <si>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</si>
  <si>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</si>
  <si>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</si>
  <si>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</si>
  <si>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</si>
  <si>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</si>
  <si>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</si>
  <si>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</si>
  <si>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</si>
  <si>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</si>
  <si>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</si>
  <si>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</si>
  <si>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</si>
  <si>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</si>
  <si>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</si>
  <si>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</si>
  <si>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</si>
  <si>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</si>
  <si>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</si>
  <si>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</si>
  <si>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</si>
  <si>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</si>
  <si>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</si>
  <si>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</si>
  <si>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</si>
  <si>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</si>
  <si>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</si>
  <si>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</si>
  <si>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</si>
  <si>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</si>
  <si>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</si>
  <si>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</si>
  <si>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</si>
  <si>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</si>
  <si>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</si>
  <si>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</si>
  <si>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</si>
  <si>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</si>
  <si>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</si>
  <si>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</si>
  <si>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</si>
  <si>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</si>
  <si>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</si>
  <si>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</si>
  <si>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</si>
  <si>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</si>
  <si>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</si>
  <si>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</si>
  <si>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</si>
  <si>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</si>
  <si>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</si>
  <si>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</si>
  <si>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</si>
  <si>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</si>
  <si>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</si>
  <si>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</si>
  <si>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</si>
  <si>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</si>
  <si>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</si>
  <si>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</si>
  <si>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</si>
  <si>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</si>
  <si>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</si>
  <si>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</si>
  <si>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</si>
  <si>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</si>
  <si>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</si>
  <si>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</si>
  <si>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</si>
  <si>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</si>
  <si>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</si>
  <si>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</si>
  <si>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</si>
  <si>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</si>
  <si>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</si>
  <si>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</si>
  <si>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</si>
  <si>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</si>
  <si>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</si>
  <si>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</si>
  <si>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</si>
  <si>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</si>
  <si>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</si>
  <si>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</si>
  <si>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</si>
  <si>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</si>
  <si>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</si>
  <si>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</si>
  <si>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</si>
  <si>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</si>
  <si>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</si>
  <si>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</si>
  <si>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</si>
  <si>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</si>
  <si>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</si>
  <si>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</si>
  <si>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</si>
  <si>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</si>
  <si>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</si>
  <si>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</si>
  <si>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</si>
  <si>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</si>
  <si>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</si>
  <si>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</si>
  <si>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</si>
  <si>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</si>
  <si>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</si>
  <si>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</si>
  <si>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</si>
  <si>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</si>
  <si>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</si>
  <si>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</si>
  <si>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</si>
  <si>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</si>
  <si>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</si>
  <si>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</si>
  <si>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</si>
  <si>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</si>
  <si>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</si>
  <si>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</si>
  <si>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</si>
  <si>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</si>
  <si>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</si>
  <si>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</si>
  <si>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</si>
  <si>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</si>
  <si>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</si>
  <si>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</si>
  <si>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</si>
  <si>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</si>
  <si>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</si>
  <si>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</si>
  <si>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</si>
  <si>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</si>
  <si>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</si>
  <si>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</si>
  <si>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</si>
  <si>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</si>
  <si>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</si>
  <si>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</si>
  <si>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</si>
  <si>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</si>
  <si>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</si>
  <si>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</si>
  <si>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</si>
  <si>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</si>
  <si>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</si>
  <si>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</si>
  <si>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</si>
  <si>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</si>
  <si>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</si>
  <si>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</si>
  <si>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</si>
  <si>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</si>
  <si>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</si>
  <si>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</si>
  <si>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</si>
  <si>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</si>
  <si>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</si>
  <si>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</si>
  <si>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</si>
  <si>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</si>
  <si>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</si>
  <si>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</si>
  <si>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</si>
  <si>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</si>
  <si>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</si>
  <si>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</si>
  <si>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</si>
  <si>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</si>
  <si>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</si>
  <si>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</si>
  <si>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</si>
  <si>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</si>
  <si>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</si>
  <si>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</si>
  <si>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</si>
  <si>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</si>
  <si>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</si>
  <si>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</si>
  <si>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</si>
  <si>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</si>
  <si>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</si>
  <si>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</si>
  <si>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</si>
  <si>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</si>
  <si>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</si>
  <si>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</si>
  <si>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</si>
  <si>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</si>
  <si>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</si>
  <si>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</si>
  <si>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</si>
  <si>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</si>
  <si>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</si>
  <si>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</si>
  <si>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</si>
  <si>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</si>
  <si>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</si>
  <si>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</si>
  <si>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</si>
  <si>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</si>
  <si>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</si>
  <si>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</si>
  <si>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</si>
  <si>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</si>
  <si>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</si>
  <si>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</si>
  <si>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</si>
  <si>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</si>
  <si>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</si>
  <si>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</si>
  <si>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</si>
  <si>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</si>
  <si>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</si>
  <si>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</si>
  <si>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</si>
  <si>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</si>
  <si>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</si>
  <si>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</si>
  <si>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</si>
  <si>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</si>
  <si>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</si>
  <si>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</si>
  <si>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</si>
  <si>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</si>
  <si>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</si>
  <si>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</si>
  <si>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</si>
  <si>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</si>
  <si>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</si>
  <si>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</si>
  <si>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</si>
  <si>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</si>
  <si>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</si>
  <si>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</si>
  <si>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</si>
  <si>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</si>
  <si>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</si>
  <si>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</si>
  <si>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</si>
  <si>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</si>
  <si>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</si>
  <si>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</si>
  <si>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</si>
  <si>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</si>
  <si>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</si>
  <si>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</si>
  <si>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</si>
  <si>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</si>
  <si>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</si>
  <si>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</si>
  <si>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</si>
  <si>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</si>
  <si>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</si>
  <si>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</si>
  <si>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</si>
  <si>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</si>
  <si>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</si>
  <si>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</si>
  <si>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</si>
  <si>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</si>
  <si>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</si>
  <si>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</si>
  <si>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</si>
  <si>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</si>
  <si>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</si>
  <si>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</si>
  <si>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</si>
  <si>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</si>
  <si>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</si>
  <si>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</si>
  <si>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</si>
  <si>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</si>
  <si>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</si>
  <si>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</si>
  <si>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</si>
  <si>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</si>
  <si>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</si>
  <si>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</si>
  <si>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</si>
  <si>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</si>
  <si>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</si>
  <si>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</si>
  <si>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</si>
  <si>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</si>
  <si>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</si>
  <si>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</si>
  <si>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</si>
  <si>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</si>
  <si>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</si>
  <si>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</si>
  <si>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</si>
  <si>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</si>
  <si>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</si>
  <si>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</si>
  <si>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</si>
  <si>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</si>
  <si>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</si>
  <si>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</si>
  <si>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</si>
  <si>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</si>
  <si>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</si>
  <si>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</si>
  <si>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</si>
  <si>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</si>
  <si>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</si>
  <si>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</si>
  <si>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</si>
  <si>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</si>
  <si>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</si>
  <si>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</si>
  <si>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</si>
  <si>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</si>
  <si>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</si>
  <si>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</si>
  <si>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</si>
  <si>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</si>
  <si>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</si>
  <si>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</si>
  <si>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</si>
  <si>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</si>
  <si>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</si>
  <si>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</si>
  <si>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</si>
  <si>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</si>
  <si>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</si>
  <si>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</si>
  <si>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</si>
  <si>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</si>
  <si>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</si>
  <si>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</si>
  <si>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</si>
  <si>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</si>
  <si>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</si>
  <si>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</si>
  <si>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</si>
  <si>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</si>
  <si>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</si>
  <si>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</si>
  <si>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</si>
  <si>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</si>
  <si>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</si>
  <si>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</si>
  <si>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</si>
  <si>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</si>
  <si>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</si>
  <si>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</si>
  <si>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</si>
  <si>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</si>
  <si>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</si>
  <si>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</si>
  <si>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</si>
  <si>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</si>
  <si>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</si>
  <si>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</si>
  <si>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</si>
  <si>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</si>
  <si>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</si>
  <si>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</si>
  <si>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</si>
  <si>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</si>
  <si>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</si>
  <si>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</si>
  <si>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</si>
  <si>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</si>
  <si>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</si>
  <si>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</si>
  <si>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</si>
  <si>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</si>
  <si>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</si>
  <si>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</si>
  <si>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</si>
  <si>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</si>
  <si>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</si>
  <si>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</si>
  <si>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</si>
  <si>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</si>
  <si>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</si>
  <si>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</si>
  <si>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</si>
  <si>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</si>
  <si>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</si>
  <si>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</si>
  <si>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</si>
  <si>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</si>
  <si>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</si>
  <si>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</si>
  <si>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</si>
  <si>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</si>
  <si>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</si>
  <si>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</si>
  <si>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</si>
  <si>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</si>
  <si>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</si>
  <si>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</si>
  <si>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</si>
  <si>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</si>
  <si>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</si>
  <si>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</si>
  <si>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</si>
  <si>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</si>
  <si>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</si>
  <si>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</si>
  <si>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</si>
  <si>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</si>
  <si>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</si>
  <si>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</si>
  <si>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</si>
  <si>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</si>
  <si>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</si>
  <si>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</si>
  <si>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</si>
  <si>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</si>
  <si>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</si>
  <si>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</si>
  <si>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</si>
  <si>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</si>
  <si>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</si>
  <si>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</si>
  <si>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</si>
  <si>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</si>
  <si>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</si>
  <si>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</si>
  <si>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</si>
  <si>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</si>
  <si>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</si>
  <si>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</si>
  <si>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</si>
  <si>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</si>
  <si>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</si>
  <si>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</si>
  <si>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</si>
  <si>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</si>
  <si>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</si>
  <si>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</si>
  <si>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</si>
  <si>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</si>
  <si>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</si>
  <si>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</si>
  <si>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</si>
  <si>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</si>
  <si>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</si>
  <si>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</si>
  <si>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</si>
  <si>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</si>
  <si>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</si>
  <si>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</si>
  <si>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</si>
  <si>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</si>
  <si>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</si>
  <si>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</si>
  <si>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</si>
  <si>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</si>
  <si>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</si>
  <si>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</si>
  <si>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</si>
  <si>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</si>
  <si>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</si>
  <si>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</si>
  <si>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</si>
  <si>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</si>
  <si>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</si>
  <si>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</si>
  <si>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</si>
  <si>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</si>
  <si>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</si>
  <si>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</si>
  <si>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</si>
  <si>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</si>
  <si>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</si>
  <si>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</si>
  <si>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</si>
  <si>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</si>
  <si>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</si>
  <si>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</si>
  <si>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</si>
  <si>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</si>
  <si>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</si>
  <si>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</si>
  <si>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</si>
  <si>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</si>
  <si>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</si>
  <si>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</si>
  <si>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</si>
  <si>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</si>
  <si>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</si>
  <si>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</si>
  <si>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</si>
  <si>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</si>
  <si>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</si>
  <si>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</si>
  <si>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</si>
  <si>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</si>
  <si>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</si>
  <si>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</si>
  <si>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</si>
  <si>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</si>
  <si>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</si>
  <si>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</si>
  <si>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</si>
  <si>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</si>
  <si>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</si>
  <si>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</si>
  <si>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</si>
  <si>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</si>
  <si>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</si>
  <si>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</si>
  <si>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</si>
  <si>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</si>
  <si>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</si>
  <si>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</si>
  <si>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</si>
  <si>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</si>
  <si>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</si>
  <si>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</si>
  <si>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</si>
  <si>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</si>
  <si>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</si>
  <si>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</si>
  <si>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</si>
  <si>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</si>
  <si>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</si>
  <si>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</si>
  <si>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</si>
  <si>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</si>
  <si>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</si>
  <si>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</si>
  <si>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</si>
  <si>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</si>
  <si>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</si>
  <si>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</si>
  <si>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</si>
  <si>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</si>
  <si>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</si>
  <si>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</si>
  <si>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</si>
  <si>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</si>
  <si>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</si>
  <si>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</si>
  <si>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</si>
  <si>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</si>
  <si>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</si>
  <si>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</si>
  <si>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</si>
  <si>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</si>
  <si>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</si>
  <si>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</si>
  <si>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</si>
  <si>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</si>
  <si>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</si>
  <si>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</si>
  <si>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</si>
  <si>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</si>
  <si>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</si>
  <si>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</si>
  <si>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</si>
  <si>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</si>
  <si>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</si>
  <si>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</si>
  <si>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</si>
  <si>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</si>
  <si>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</si>
  <si>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</si>
  <si>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</si>
  <si>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</si>
  <si>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</si>
  <si>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</si>
  <si>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</si>
  <si>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</si>
  <si>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</si>
  <si>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</si>
  <si>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</si>
  <si>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</si>
  <si>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</si>
  <si>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</si>
  <si>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</si>
  <si>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</si>
  <si>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</si>
  <si>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</si>
  <si>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</si>
  <si>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</si>
  <si>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</si>
  <si>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</si>
  <si>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</si>
  <si>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</si>
  <si>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</si>
  <si>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</si>
  <si>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</si>
  <si>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</si>
  <si>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</si>
  <si>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</si>
  <si>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</si>
  <si>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</si>
  <si>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</si>
  <si>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</si>
  <si>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</si>
  <si>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</si>
  <si>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</si>
  <si>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</si>
  <si>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</si>
  <si>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</si>
  <si>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</si>
  <si>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</si>
  <si>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</si>
  <si>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</si>
  <si>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</si>
  <si>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</si>
  <si>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</si>
  <si>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</si>
  <si>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</si>
  <si>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</si>
  <si>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</si>
  <si>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</si>
  <si>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</si>
  <si>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</si>
  <si>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</si>
  <si>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</si>
  <si>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</si>
  <si>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</si>
  <si>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</si>
  <si>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</si>
  <si>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</si>
  <si>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</si>
  <si>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</si>
  <si>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</si>
  <si>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</si>
  <si>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</si>
  <si>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</si>
  <si>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</si>
  <si>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</si>
  <si>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</si>
  <si>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</si>
  <si>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</si>
  <si>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</si>
  <si>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</si>
  <si>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</si>
  <si>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</si>
  <si>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</si>
  <si>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</si>
  <si>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</si>
  <si>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</si>
  <si>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</si>
  <si>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</si>
  <si>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</si>
  <si>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</si>
  <si>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</si>
  <si>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</si>
  <si>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</si>
  <si>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</si>
  <si>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</si>
  <si>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</si>
  <si>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</si>
  <si>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</si>
  <si>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</si>
  <si>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</si>
  <si>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</si>
  <si>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</si>
  <si>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</si>
  <si>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</si>
  <si>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</si>
  <si>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</si>
  <si>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</si>
  <si>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</si>
  <si>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</si>
  <si>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</si>
  <si>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</si>
  <si>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</si>
  <si>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</si>
  <si>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</si>
  <si>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</si>
  <si>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</si>
  <si>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</si>
  <si>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</si>
  <si>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</si>
  <si>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</si>
  <si>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</si>
  <si>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</si>
  <si>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</si>
  <si>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</si>
  <si>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</si>
  <si>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</si>
  <si>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</si>
  <si>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</si>
  <si>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</si>
  <si>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</si>
  <si>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</si>
  <si>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</si>
  <si>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</si>
  <si>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</si>
  <si>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</si>
  <si>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</si>
  <si>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</si>
  <si>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</si>
  <si>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</si>
  <si>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</si>
  <si>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</si>
  <si>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</si>
  <si>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</si>
  <si>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</si>
  <si>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</si>
  <si>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</si>
  <si>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</si>
  <si>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</si>
  <si>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</si>
  <si>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</si>
  <si>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</si>
  <si>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</si>
  <si>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</si>
  <si>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</si>
  <si>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</si>
  <si>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</si>
  <si>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</si>
  <si>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</si>
  <si>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</si>
  <si>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</si>
  <si>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</si>
  <si>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</si>
  <si>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</si>
  <si>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</si>
  <si>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</si>
  <si>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</si>
  <si>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</si>
  <si>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</si>
  <si>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</si>
  <si>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</si>
  <si>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</si>
  <si>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</si>
  <si>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</si>
  <si>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</si>
  <si>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</si>
  <si>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</si>
  <si>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</si>
  <si>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</si>
  <si>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</si>
  <si>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</si>
  <si>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</si>
  <si>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</si>
  <si>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</si>
  <si>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</si>
  <si>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</si>
  <si>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</si>
  <si>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</si>
  <si>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</si>
  <si>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</si>
  <si>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</si>
  <si>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</si>
  <si>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</si>
  <si>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</si>
  <si>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</si>
  <si>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</si>
  <si>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</si>
  <si>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</si>
  <si>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</si>
  <si>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</si>
  <si>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</si>
  <si>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</si>
  <si>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</si>
  <si>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</si>
  <si>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</si>
  <si>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</si>
  <si>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</si>
  <si>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</si>
  <si>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</si>
  <si>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</si>
  <si>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</si>
  <si>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</si>
  <si>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</si>
  <si>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</si>
  <si>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</si>
  <si>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</si>
  <si>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</si>
  <si>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</si>
  <si>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</si>
  <si>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</si>
  <si>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</si>
  <si>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</si>
  <si>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</si>
  <si>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</si>
  <si>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</si>
  <si>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</si>
  <si>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</si>
  <si>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</si>
  <si>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</si>
  <si>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</si>
  <si>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</si>
  <si>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</si>
  <si>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</si>
  <si>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</si>
  <si>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</si>
  <si>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</si>
  <si>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</si>
  <si>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</si>
  <si>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</si>
  <si>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</si>
  <si>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</si>
  <si>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</si>
  <si>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</si>
  <si>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</si>
  <si>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</si>
  <si>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</si>
  <si>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</si>
  <si>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</si>
  <si>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</si>
  <si>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</si>
  <si>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</si>
  <si>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</si>
  <si>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</si>
  <si>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</si>
  <si>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</si>
  <si>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</si>
  <si>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</si>
  <si>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</si>
  <si>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</si>
  <si>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</si>
  <si>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</si>
  <si>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</si>
  <si>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</si>
  <si>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</si>
  <si>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</si>
  <si>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</si>
  <si>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</si>
  <si>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</si>
  <si>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</si>
  <si>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</si>
  <si>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</si>
  <si>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</si>
  <si>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</si>
  <si>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</si>
  <si>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</si>
  <si>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</si>
  <si>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</si>
  <si>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</si>
  <si>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</si>
  <si>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</si>
  <si>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</si>
  <si>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</si>
  <si>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</si>
  <si>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</si>
  <si>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</si>
  <si>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</si>
  <si>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</si>
  <si>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</si>
  <si>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</si>
  <si>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</si>
  <si>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</si>
  <si>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</si>
  <si>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</si>
  <si>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</si>
  <si>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</si>
  <si>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</si>
  <si>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</si>
  <si>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</si>
  <si>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</si>
  <si>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</si>
  <si>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</si>
  <si>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</si>
  <si>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</si>
  <si>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</si>
  <si>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</si>
  <si>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</si>
  <si>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</si>
  <si>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</si>
  <si>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</si>
  <si>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</si>
  <si>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</si>
  <si>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</si>
  <si>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</si>
  <si>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</si>
  <si>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</si>
  <si>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</si>
  <si>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</si>
  <si>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</si>
  <si>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</si>
  <si>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</si>
  <si>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</si>
  <si>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</si>
  <si>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</si>
  <si>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</si>
  <si>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</si>
  <si>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</si>
  <si>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</si>
  <si>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</si>
  <si>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</si>
  <si>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</si>
  <si>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</si>
  <si>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</si>
  <si>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</si>
  <si>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</si>
  <si>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</si>
  <si>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</si>
  <si>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</si>
  <si>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</si>
  <si>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</si>
  <si>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</si>
  <si>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</si>
  <si>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</si>
  <si>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</si>
  <si>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</si>
  <si>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</si>
  <si>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</si>
  <si>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</si>
  <si>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</si>
  <si>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</si>
  <si>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</si>
  <si>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</si>
  <si>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</si>
  <si>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</si>
  <si>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</si>
  <si>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</si>
  <si>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</si>
  <si>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</si>
  <si>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</si>
  <si>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</si>
  <si>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</si>
  <si>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</si>
  <si>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</si>
  <si>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</si>
  <si>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</si>
  <si>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</si>
  <si>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</si>
  <si>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</si>
  <si>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</si>
  <si>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</si>
  <si>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</si>
  <si>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</si>
  <si>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</si>
  <si>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</si>
  <si>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</si>
  <si>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</si>
  <si>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</si>
  <si>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</si>
  <si>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</si>
  <si>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</si>
  <si>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</si>
  <si>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</si>
  <si>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</si>
  <si>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</si>
  <si>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</si>
  <si>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</si>
  <si>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</si>
  <si>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</si>
  <si>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</si>
  <si>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</si>
  <si>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</si>
  <si>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</si>
  <si>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</si>
  <si>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</si>
  <si>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</si>
  <si>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</si>
  <si>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</si>
  <si>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</si>
  <si>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</si>
  <si>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</si>
  <si>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</si>
  <si>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</si>
  <si>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</si>
  <si>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</si>
  <si>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</si>
  <si>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</si>
  <si>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</si>
  <si>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</si>
  <si>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</si>
  <si>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</si>
  <si>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</si>
  <si>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</si>
  <si>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</si>
  <si>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</si>
  <si>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</si>
  <si>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</si>
  <si>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</si>
  <si>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</si>
  <si>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</si>
  <si>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</si>
  <si>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</si>
  <si>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</si>
  <si>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</si>
  <si>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</si>
  <si>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</si>
  <si>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</si>
  <si>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</si>
  <si>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</si>
  <si>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</si>
  <si>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</si>
  <si>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</si>
  <si>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</si>
  <si>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</si>
  <si>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</si>
  <si>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</si>
  <si>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</si>
  <si>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</si>
  <si>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</si>
  <si>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</si>
  <si>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</si>
  <si>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</si>
  <si>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</si>
  <si>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</si>
  <si>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</si>
  <si>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</si>
  <si>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</si>
  <si>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</si>
  <si>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</si>
  <si>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</si>
  <si>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</si>
  <si>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</si>
  <si>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</si>
  <si>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</si>
  <si>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</si>
  <si>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</si>
  <si>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</si>
  <si>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</si>
  <si>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</si>
  <si>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</si>
  <si>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</si>
  <si>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</si>
  <si>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</si>
  <si>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</si>
  <si>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</si>
  <si>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</si>
  <si>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</si>
  <si>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</si>
  <si>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</si>
  <si>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</si>
  <si>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</si>
  <si>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</si>
  <si>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</si>
  <si>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</si>
  <si>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</si>
  <si>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</si>
  <si>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</si>
  <si>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</si>
  <si>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</si>
  <si>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</si>
  <si>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</si>
  <si>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</si>
  <si>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</si>
  <si>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</si>
  <si>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</si>
  <si>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</si>
  <si>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</si>
  <si>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</si>
  <si>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</si>
  <si>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</si>
  <si>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</si>
  <si>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</si>
  <si>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</si>
  <si>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</si>
  <si>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</si>
  <si>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</si>
  <si>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</si>
  <si>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</si>
  <si>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</si>
  <si>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</si>
  <si>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</si>
  <si>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</si>
  <si>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</si>
  <si>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</si>
  <si>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</si>
  <si>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</si>
  <si>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</si>
  <si>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</si>
  <si>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</si>
  <si>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</si>
  <si>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</si>
  <si>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</si>
  <si>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</si>
  <si>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</si>
  <si>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</si>
  <si>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</si>
  <si>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</si>
  <si>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</si>
  <si>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</si>
  <si>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</si>
  <si>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</si>
  <si>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</si>
  <si>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</si>
  <si>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</si>
  <si>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</si>
  <si>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</si>
  <si>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</si>
  <si>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</si>
  <si>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</si>
  <si>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</si>
  <si>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</si>
  <si>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</si>
  <si>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</si>
  <si>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</si>
  <si>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</si>
  <si>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</si>
  <si>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</si>
  <si>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</si>
  <si>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</si>
  <si>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</si>
  <si>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</si>
  <si>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</si>
  <si>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</si>
  <si>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</si>
  <si>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</si>
  <si>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</si>
  <si>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</si>
  <si>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</si>
  <si>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</si>
  <si>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</si>
  <si>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</si>
  <si>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</si>
  <si>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</si>
  <si>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</si>
  <si>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</si>
  <si>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</si>
  <si>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</si>
  <si>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</si>
  <si>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</si>
  <si>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</si>
  <si>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</si>
  <si>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</si>
  <si>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</si>
  <si>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</si>
  <si>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</si>
  <si>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</si>
  <si>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</si>
  <si>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</si>
  <si>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</si>
  <si>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</si>
  <si>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</si>
  <si>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</si>
  <si>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</si>
  <si>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</si>
  <si>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</si>
  <si>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</si>
  <si>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</si>
  <si>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</si>
  <si>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</si>
  <si>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</si>
  <si>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</si>
  <si>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</si>
  <si>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</si>
  <si>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</si>
  <si>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</si>
  <si>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</si>
  <si>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</si>
  <si>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</si>
  <si>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</si>
  <si>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</si>
  <si>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</si>
  <si>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</si>
  <si>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</si>
  <si>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</si>
  <si>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</si>
  <si>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</si>
  <si>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</si>
  <si>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</si>
  <si>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</si>
  <si>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</si>
  <si>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</si>
  <si>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</si>
  <si>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</si>
  <si>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</si>
  <si>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</si>
  <si>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</si>
  <si>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</si>
  <si>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</si>
  <si>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</si>
  <si>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</si>
  <si>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</si>
  <si>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</si>
  <si>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</si>
  <si>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</si>
  <si>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</si>
  <si>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</si>
  <si>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</si>
  <si>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</si>
  <si>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</si>
  <si>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</si>
  <si>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</si>
  <si>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</si>
  <si>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</si>
  <si>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</si>
  <si>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</si>
  <si>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</si>
  <si>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</si>
  <si>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</si>
  <si>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</si>
  <si>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</si>
  <si>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</si>
  <si>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</si>
  <si>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</si>
  <si>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</si>
  <si>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</si>
  <si>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</si>
  <si>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</si>
  <si>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</si>
  <si>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</si>
  <si>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</si>
  <si>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</si>
  <si>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</si>
  <si>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</si>
  <si>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</si>
  <si>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</si>
  <si>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</si>
  <si>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</si>
  <si>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</si>
  <si>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</si>
  <si>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</si>
  <si>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</si>
  <si>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</si>
  <si>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</si>
  <si>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</si>
  <si>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</si>
  <si>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</si>
  <si>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</si>
  <si>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</si>
  <si>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</si>
  <si>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</si>
  <si>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</si>
  <si>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</si>
  <si>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</si>
  <si>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</si>
  <si>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</si>
  <si>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</si>
  <si>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</si>
  <si>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</si>
  <si>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</si>
  <si>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</si>
  <si>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</si>
  <si>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</si>
  <si>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</si>
  <si>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</si>
  <si>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</si>
  <si>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</si>
  <si>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</si>
  <si>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</si>
  <si>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</si>
  <si>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</si>
  <si>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</si>
  <si>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</si>
  <si>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</si>
  <si>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</si>
  <si>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</si>
  <si>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</si>
  <si>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</si>
  <si>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</si>
  <si>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</si>
  <si>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</si>
  <si>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</si>
  <si>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</si>
  <si>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</si>
  <si>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</si>
  <si>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</si>
  <si>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</si>
  <si>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</si>
  <si>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</si>
  <si>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</si>
  <si>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</si>
  <si>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</si>
  <si>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</si>
  <si>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</si>
  <si>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</si>
  <si>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</si>
  <si>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</si>
  <si>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</si>
  <si>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</si>
  <si>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</si>
  <si>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</si>
  <si>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</si>
  <si>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</si>
  <si>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</si>
  <si>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</si>
  <si>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</si>
  <si>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</si>
  <si>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</si>
  <si>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</si>
  <si>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</si>
  <si>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</si>
  <si>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</si>
  <si>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</si>
  <si>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</si>
  <si>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</si>
  <si>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</si>
  <si>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</si>
  <si>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</si>
  <si>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</si>
  <si>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</si>
  <si>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</si>
  <si>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</si>
  <si>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</si>
  <si>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</si>
  <si>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</si>
  <si>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</si>
  <si>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</si>
  <si>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</si>
  <si>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</si>
  <si>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</si>
  <si>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</si>
  <si>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</si>
  <si>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</si>
  <si>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</si>
  <si>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</si>
  <si>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</si>
  <si>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</si>
  <si>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</si>
  <si>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</si>
  <si>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</si>
  <si>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</si>
  <si>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</si>
  <si>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</si>
  <si>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</si>
  <si>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</si>
  <si>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</si>
  <si>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</si>
  <si>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</si>
  <si>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</si>
  <si>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</si>
  <si>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</si>
  <si>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</si>
  <si>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</si>
  <si>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</si>
  <si>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</si>
  <si>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</si>
  <si>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</si>
  <si>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</si>
  <si>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</si>
  <si>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</si>
  <si>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</si>
  <si>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</si>
  <si>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</si>
  <si>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</si>
  <si>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</si>
  <si>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</si>
  <si>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</si>
  <si>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</si>
  <si>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</si>
  <si>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</si>
  <si>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</si>
  <si>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</si>
  <si>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</si>
  <si>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</si>
  <si>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</si>
  <si>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</si>
  <si>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</si>
  <si>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</si>
  <si>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</si>
  <si>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</si>
  <si>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</si>
  <si>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</si>
  <si>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</si>
  <si>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</si>
  <si>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</si>
  <si>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</si>
  <si>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</si>
  <si>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</si>
  <si>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</si>
  <si>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</si>
  <si>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</si>
  <si>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</si>
  <si>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</si>
  <si>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</si>
  <si>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</si>
  <si>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</si>
  <si>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</si>
  <si>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</si>
  <si>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</si>
  <si>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</si>
  <si>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</si>
  <si>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</si>
  <si>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</si>
  <si>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</si>
  <si>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</si>
  <si>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</si>
  <si>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</si>
  <si>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</si>
  <si>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</si>
  <si>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</si>
  <si>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</si>
  <si>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</si>
  <si>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</si>
  <si>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</si>
  <si>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</si>
  <si>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</si>
  <si>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</si>
  <si>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</si>
  <si>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</si>
  <si>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</si>
  <si>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</si>
  <si>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</si>
  <si>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</si>
  <si>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</si>
  <si>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</si>
  <si>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</si>
  <si>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</si>
  <si>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</si>
  <si>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</si>
  <si>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</si>
  <si>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</si>
  <si>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</si>
  <si>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</si>
  <si>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</si>
  <si>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</si>
  <si>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</si>
  <si>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</si>
  <si>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</si>
  <si>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</si>
  <si>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</si>
  <si>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</si>
  <si>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</si>
  <si>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</si>
  <si>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</si>
  <si>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</si>
  <si>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</si>
  <si>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</si>
  <si>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</si>
  <si>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</si>
  <si>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</si>
  <si>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</si>
  <si>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</si>
  <si>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</si>
  <si>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</si>
  <si>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</si>
  <si>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</si>
  <si>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</si>
  <si>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</si>
  <si>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</si>
  <si>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</si>
  <si>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</si>
  <si>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</si>
  <si>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</si>
  <si>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</si>
  <si>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</si>
  <si>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</si>
  <si>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</si>
  <si>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</si>
  <si>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</si>
  <si>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</si>
  <si>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</si>
  <si>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</si>
  <si>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</si>
  <si>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</si>
  <si>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</si>
  <si>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</si>
  <si>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</si>
  <si>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</si>
  <si>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</si>
  <si>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</si>
  <si>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</si>
  <si>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</si>
  <si>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</si>
  <si>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</si>
  <si>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</si>
  <si>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</si>
  <si>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</si>
  <si>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</si>
  <si>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</si>
  <si>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</si>
  <si>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</si>
  <si>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</si>
  <si>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</si>
  <si>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</si>
  <si>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</si>
  <si>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</si>
  <si>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</si>
  <si>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</si>
  <si>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</si>
  <si>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</si>
  <si>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</si>
  <si>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</si>
  <si>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</si>
  <si>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</si>
  <si>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</si>
  <si>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</si>
  <si>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</si>
  <si>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</si>
  <si>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</si>
  <si>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</si>
  <si>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</si>
  <si>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</si>
  <si>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</si>
  <si>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</si>
  <si>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</si>
  <si>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</si>
  <si>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</si>
  <si>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</si>
  <si>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</si>
  <si>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</si>
  <si>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</si>
  <si>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</si>
  <si>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</si>
  <si>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</si>
  <si>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</si>
  <si>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</si>
  <si>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</si>
  <si>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</si>
  <si>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</si>
  <si>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</si>
  <si>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</si>
  <si>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</si>
  <si>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</si>
  <si>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</si>
  <si>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</si>
  <si>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</si>
  <si>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</si>
  <si>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</si>
  <si>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</si>
  <si>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</si>
  <si>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</si>
  <si>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</si>
  <si>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</si>
  <si>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</si>
  <si>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</si>
  <si>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</si>
  <si>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</si>
  <si>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</si>
  <si>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</si>
  <si>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</si>
  <si>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</si>
  <si>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</si>
  <si>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</si>
  <si>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</si>
  <si>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</si>
  <si>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</si>
  <si>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</si>
  <si>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</si>
  <si>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</si>
  <si>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</si>
  <si>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</si>
  <si>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</si>
  <si>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</si>
  <si>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</si>
  <si>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</si>
  <si>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</si>
  <si>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</si>
  <si>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</si>
  <si>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</si>
  <si>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</si>
  <si>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</si>
  <si>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</si>
  <si>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</si>
  <si>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</si>
  <si>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</si>
  <si>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</si>
  <si>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</si>
  <si>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</si>
  <si>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</si>
  <si>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</si>
  <si>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</si>
  <si>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</si>
  <si>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</si>
  <si>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</si>
  <si>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</si>
  <si>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</si>
  <si>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</si>
  <si>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</si>
  <si>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</si>
  <si>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</si>
  <si>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</si>
  <si>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</si>
  <si>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</si>
  <si>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</si>
  <si>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</si>
  <si>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</si>
  <si>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</si>
  <si>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</si>
  <si>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</si>
  <si>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</si>
  <si>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</si>
  <si>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</si>
  <si>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</si>
  <si>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</si>
  <si>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</si>
  <si>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</si>
  <si>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</si>
  <si>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</si>
  <si>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</si>
  <si>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</si>
  <si>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</si>
  <si>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</si>
  <si>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</si>
  <si>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</si>
  <si>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</si>
  <si>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</si>
  <si>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</si>
  <si>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</si>
  <si>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</si>
  <si>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</si>
  <si>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</si>
  <si>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</si>
  <si>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</si>
  <si>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</si>
  <si>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</si>
  <si>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</si>
  <si>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</si>
  <si>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</si>
  <si>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</si>
  <si>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</si>
  <si>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</si>
  <si>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</si>
  <si>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</si>
  <si>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</si>
  <si>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</si>
  <si>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</si>
  <si>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</si>
  <si>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</si>
  <si>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</si>
  <si>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</si>
  <si>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</si>
  <si>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</si>
  <si>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</si>
  <si>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</si>
  <si>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</si>
  <si>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</si>
  <si>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</si>
  <si>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</si>
  <si>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</si>
  <si>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</si>
  <si>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</si>
  <si>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</si>
  <si>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</si>
  <si>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</si>
  <si>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</si>
  <si>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</si>
  <si>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</si>
  <si>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</si>
  <si>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</si>
  <si>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</si>
  <si>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</si>
  <si>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</si>
  <si>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</si>
  <si>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</si>
  <si>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</si>
  <si>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</si>
  <si>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</si>
  <si>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</si>
  <si>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</si>
  <si>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</si>
  <si>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</si>
  <si>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</si>
  <si>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</si>
  <si>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</si>
  <si>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</si>
  <si>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</si>
  <si>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</si>
  <si>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</si>
  <si>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</si>
  <si>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</si>
  <si>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</si>
  <si>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</si>
  <si>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</si>
  <si>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</si>
  <si>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</si>
  <si>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</si>
  <si>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</si>
  <si>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</si>
  <si>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</si>
  <si>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</si>
  <si>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</si>
  <si>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</si>
  <si>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</si>
  <si>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</si>
  <si>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</si>
  <si>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</si>
  <si>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</si>
  <si>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</si>
  <si>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</si>
  <si>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</si>
  <si>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</si>
  <si>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</si>
  <si>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</si>
  <si>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</si>
  <si>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</si>
  <si>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</si>
  <si>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</si>
  <si>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</si>
  <si>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</si>
  <si>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</si>
  <si>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</si>
  <si>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</si>
  <si>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</si>
  <si>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</si>
  <si>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</si>
  <si>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</si>
  <si>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</si>
  <si>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</si>
  <si>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</si>
  <si>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</si>
  <si>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</si>
  <si>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</si>
  <si>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</si>
  <si>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</si>
  <si>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</si>
  <si>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</si>
  <si>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</si>
  <si>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</si>
  <si>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</si>
  <si>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</si>
  <si>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</si>
  <si>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</si>
  <si>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</si>
  <si>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</si>
  <si>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</si>
  <si>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</si>
  <si>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</si>
  <si>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</si>
  <si>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</si>
  <si>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</si>
  <si>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</si>
  <si>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</si>
  <si>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</si>
  <si>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</si>
  <si>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</si>
  <si>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</si>
  <si>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</si>
  <si>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</si>
  <si>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</si>
  <si>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</si>
  <si>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</si>
  <si>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</si>
  <si>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</si>
  <si>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</si>
  <si>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</si>
  <si>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</si>
  <si>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</si>
  <si>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</si>
  <si>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</si>
  <si>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</si>
  <si>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</si>
  <si>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</si>
  <si>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</si>
  <si>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</si>
  <si>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</si>
  <si>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</si>
  <si>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</si>
  <si>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</si>
  <si>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</si>
  <si>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</si>
  <si>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</si>
  <si>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</si>
  <si>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</si>
  <si>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</si>
  <si>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</si>
  <si>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</si>
  <si>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</si>
  <si>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</si>
  <si>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</si>
  <si>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</si>
  <si>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</si>
  <si>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</si>
  <si>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</si>
  <si>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</si>
  <si>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</si>
  <si>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</si>
  <si>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</si>
  <si>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</si>
  <si>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</si>
  <si>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</si>
  <si>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</si>
  <si>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</si>
  <si>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</si>
  <si>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</si>
  <si>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</si>
  <si>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</si>
  <si>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</si>
  <si>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</si>
  <si>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</si>
  <si>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</si>
  <si>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</si>
  <si>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</si>
  <si>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</si>
  <si>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</si>
  <si>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</si>
  <si>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</si>
  <si>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</si>
  <si>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</si>
  <si>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</si>
  <si>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</si>
  <si>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</si>
  <si>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</si>
  <si>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</si>
  <si>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</si>
  <si>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</si>
  <si>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</si>
  <si>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</si>
  <si>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</si>
  <si>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</si>
  <si>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</si>
  <si>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</si>
  <si>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</si>
  <si>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</si>
  <si>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</si>
  <si>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</si>
  <si>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</si>
  <si>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</si>
  <si>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</si>
  <si>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</si>
  <si>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</si>
  <si>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</si>
  <si>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</si>
  <si>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</si>
  <si>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</si>
  <si>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</si>
  <si>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</si>
  <si>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</si>
  <si>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</si>
  <si>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</si>
  <si>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</si>
  <si>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</si>
  <si>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</si>
  <si>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</si>
  <si>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</si>
  <si>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</si>
  <si>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</si>
  <si>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</si>
  <si>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</si>
  <si>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</si>
  <si>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</si>
  <si>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</si>
  <si>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</si>
  <si>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</si>
  <si>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</si>
  <si>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</si>
  <si>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</si>
  <si>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</si>
  <si>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</si>
  <si>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</si>
  <si>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</si>
  <si>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</si>
  <si>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</si>
  <si>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</si>
  <si>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</si>
  <si>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</si>
  <si>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</si>
  <si>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</si>
  <si>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</si>
  <si>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</si>
  <si>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</si>
  <si>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</si>
  <si>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</si>
  <si>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</si>
  <si>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</si>
  <si>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</si>
  <si>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</si>
  <si>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</si>
  <si>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</si>
  <si>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</si>
  <si>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</si>
  <si>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</si>
  <si>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</si>
  <si>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</si>
  <si>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</si>
  <si>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</si>
  <si>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</si>
  <si>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</si>
  <si>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</si>
  <si>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</si>
  <si>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</si>
  <si>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</si>
  <si>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</si>
  <si>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</si>
  <si>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</si>
  <si>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</si>
  <si>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</si>
  <si>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</si>
  <si>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</si>
  <si>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</si>
  <si>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</si>
  <si>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</si>
  <si>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</si>
  <si>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</si>
  <si>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</si>
  <si>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</si>
  <si>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</si>
  <si>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</si>
  <si>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</si>
  <si>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</si>
  <si>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</si>
  <si>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</si>
  <si>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</si>
  <si>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</si>
  <si>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</si>
  <si>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</si>
  <si>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</si>
  <si>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</si>
  <si>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</si>
  <si>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</si>
  <si>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</si>
  <si>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</si>
  <si>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</si>
  <si>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</si>
  <si>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</si>
  <si>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</si>
  <si>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</si>
  <si>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</si>
  <si>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</si>
  <si>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</si>
  <si>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</si>
  <si>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</si>
  <si>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</si>
  <si>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</si>
  <si>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</si>
  <si>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</si>
  <si>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</si>
  <si>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</si>
  <si>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</si>
  <si>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</si>
  <si>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</si>
  <si>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</si>
  <si>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</si>
  <si>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</si>
  <si>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</si>
  <si>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</si>
  <si>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</si>
  <si>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</si>
  <si>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</si>
  <si>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</si>
  <si>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</si>
  <si>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</si>
  <si>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</si>
  <si>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</si>
  <si>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</si>
  <si>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</si>
  <si>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</si>
  <si>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</si>
  <si>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</si>
  <si>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</si>
  <si>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</si>
  <si>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</si>
  <si>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</si>
  <si>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</si>
  <si>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</si>
  <si>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</si>
  <si>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</si>
  <si>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</si>
  <si>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</si>
  <si>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</si>
  <si>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</si>
  <si>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</si>
  <si>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</si>
  <si>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</si>
  <si>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</si>
  <si>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</si>
  <si>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</si>
  <si>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</si>
  <si>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</si>
  <si>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</si>
  <si>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</si>
  <si>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</si>
  <si>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</si>
  <si>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</si>
  <si>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</si>
  <si>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</si>
  <si>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</si>
  <si>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</si>
  <si>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</si>
  <si>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</si>
  <si>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</si>
  <si>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</si>
  <si>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</si>
  <si>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</si>
  <si>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</si>
  <si>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</si>
  <si>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</si>
  <si>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</si>
  <si>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</si>
  <si>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</si>
  <si>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</si>
  <si>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</si>
  <si>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</si>
  <si>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</si>
  <si>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</si>
  <si>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</si>
  <si>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</si>
  <si>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</si>
  <si>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</si>
  <si>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</si>
  <si>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</si>
  <si>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</si>
  <si>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</si>
  <si>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</si>
  <si>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</si>
  <si>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</si>
  <si>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</si>
  <si>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</si>
  <si>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</si>
  <si>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</si>
  <si>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</si>
  <si>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</si>
  <si>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</si>
  <si>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</si>
  <si>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</si>
  <si>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</si>
  <si>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</si>
  <si>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</si>
  <si>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</si>
  <si>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</si>
  <si>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</si>
  <si>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</si>
  <si>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</si>
  <si>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</si>
  <si>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</si>
  <si>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</si>
  <si>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</si>
  <si>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</si>
  <si>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</si>
  <si>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</si>
  <si>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</si>
  <si>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</si>
  <si>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</si>
  <si>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</si>
  <si>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</si>
  <si>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</si>
  <si>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</si>
  <si>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</si>
  <si>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</si>
  <si>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</si>
  <si>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</si>
  <si>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</si>
  <si>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</si>
  <si>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</si>
  <si>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</si>
  <si>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</si>
  <si>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</si>
  <si>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</si>
  <si>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</si>
  <si>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</si>
  <si>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</si>
  <si>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</si>
  <si>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</si>
  <si>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</si>
  <si>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</si>
  <si>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</si>
  <si>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</si>
  <si>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</si>
  <si>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</si>
  <si>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</si>
  <si>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</si>
  <si>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</si>
  <si>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</si>
  <si>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</si>
  <si>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</si>
  <si>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</si>
  <si>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</si>
  <si>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</si>
  <si>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</si>
  <si>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</si>
  <si>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</si>
  <si>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</si>
  <si>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</si>
  <si>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</si>
  <si>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</si>
  <si>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</si>
  <si>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</si>
  <si>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</si>
  <si>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</si>
  <si>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</si>
  <si>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</si>
  <si>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</si>
  <si>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</si>
  <si>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</si>
  <si>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</si>
  <si>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</si>
  <si>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</si>
  <si>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</si>
  <si>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</si>
  <si>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</si>
  <si>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</si>
  <si>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</si>
  <si>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</si>
  <si>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</si>
  <si>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</si>
  <si>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</si>
  <si>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</si>
  <si>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</si>
  <si>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</si>
  <si>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</si>
  <si>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</si>
  <si>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</si>
  <si>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</si>
  <si>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</si>
  <si>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</si>
  <si>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</si>
  <si>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</si>
  <si>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</si>
  <si>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</si>
  <si>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</si>
  <si>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</si>
  <si>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</si>
  <si>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</si>
  <si>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</si>
  <si>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</si>
  <si>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</si>
  <si>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</si>
  <si>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</si>
  <si>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</si>
  <si>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</si>
  <si>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</si>
  <si>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</si>
  <si>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</si>
  <si>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</si>
  <si>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</si>
  <si>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</si>
  <si>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</si>
  <si>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</si>
  <si>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</si>
  <si>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</si>
  <si>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</si>
  <si>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</si>
  <si>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</si>
  <si>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</si>
  <si>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</si>
  <si>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</si>
  <si>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</si>
  <si>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</si>
  <si>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</si>
  <si>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</si>
  <si>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</si>
  <si>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</si>
  <si>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</si>
  <si>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</si>
  <si>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</si>
  <si>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</si>
  <si>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</si>
  <si>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</si>
  <si>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</si>
  <si>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</si>
  <si>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</si>
  <si>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</si>
  <si>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</si>
  <si>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</si>
  <si>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</si>
  <si>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</si>
  <si>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</si>
  <si>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</si>
  <si>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</si>
  <si>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</si>
  <si>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</si>
  <si>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</si>
  <si>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</si>
  <si>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</si>
  <si>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</si>
  <si>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</si>
  <si>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</si>
  <si>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</si>
  <si>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</si>
  <si>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</si>
  <si>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</si>
  <si>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</si>
  <si>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</si>
  <si>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</si>
  <si>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</si>
  <si>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</si>
  <si>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</si>
  <si>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</si>
  <si>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</si>
  <si>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</si>
  <si>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</si>
  <si>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</si>
  <si>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</si>
  <si>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</si>
  <si>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</si>
  <si>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</si>
  <si>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</si>
  <si>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</si>
  <si>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</si>
  <si>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</si>
  <si>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</si>
  <si>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</si>
  <si>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</si>
  <si>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</si>
  <si>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</si>
  <si>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</si>
  <si>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</si>
  <si>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</si>
  <si>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</si>
  <si>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</si>
  <si>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</si>
  <si>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</si>
  <si>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</si>
  <si>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</si>
  <si>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</si>
  <si>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</si>
  <si>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</si>
  <si>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</si>
  <si>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</si>
  <si>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</si>
  <si>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</si>
  <si>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</si>
  <si>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</si>
  <si>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</si>
  <si>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</si>
  <si>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</si>
  <si>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</si>
  <si>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</si>
  <si>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</si>
  <si>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</si>
  <si>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</si>
  <si>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</si>
  <si>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</si>
  <si>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</si>
  <si>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</si>
  <si>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</si>
  <si>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</si>
  <si>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</si>
  <si>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</si>
  <si>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</si>
  <si>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</si>
  <si>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</si>
  <si>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</si>
  <si>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</si>
  <si>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</si>
  <si>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</si>
  <si>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</si>
  <si>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</si>
  <si>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</si>
  <si>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</si>
  <si>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</si>
  <si>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</si>
  <si>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</si>
  <si>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</si>
  <si>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</si>
  <si>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</si>
  <si>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</si>
  <si>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</si>
  <si>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</si>
  <si>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</si>
  <si>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</si>
  <si>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</si>
  <si>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</si>
  <si>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</si>
  <si>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</si>
  <si>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</si>
  <si>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</si>
  <si>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</si>
  <si>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</si>
  <si>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</si>
  <si>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</si>
  <si>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</si>
  <si>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</si>
  <si>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</si>
  <si>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</si>
  <si>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</si>
  <si>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</si>
  <si>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</si>
  <si>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</si>
  <si>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</si>
  <si>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</si>
  <si>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</si>
  <si>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</si>
  <si>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</si>
  <si>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</si>
  <si>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</si>
  <si>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</si>
  <si>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</si>
  <si>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</si>
  <si>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</si>
  <si>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</si>
  <si>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</si>
  <si>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</si>
  <si>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</si>
  <si>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</si>
  <si>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</si>
  <si>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</si>
  <si>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</si>
  <si>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</si>
  <si>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</si>
  <si>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</si>
  <si>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</si>
  <si>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</si>
  <si>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</si>
  <si>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</si>
  <si>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</si>
  <si>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</si>
  <si>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</si>
  <si>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</si>
  <si>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</si>
  <si>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</si>
  <si>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</si>
  <si>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</si>
  <si>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</si>
  <si>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</si>
  <si>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</si>
  <si>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</si>
  <si>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</si>
  <si>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</si>
  <si>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</si>
  <si>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</si>
  <si>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</si>
  <si>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</si>
  <si>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</si>
  <si>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</si>
  <si>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</si>
  <si>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</si>
  <si>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</si>
  <si>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</si>
  <si>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</si>
  <si>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</si>
  <si>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</si>
  <si>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</si>
  <si>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</si>
  <si>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</si>
  <si>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</si>
  <si>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</si>
  <si>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</si>
  <si>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</si>
  <si>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</si>
  <si>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</si>
  <si>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</si>
  <si>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</si>
  <si>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</si>
  <si>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</si>
  <si>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</si>
  <si>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</si>
  <si>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</si>
  <si>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</si>
  <si>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</si>
  <si>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</si>
  <si>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</si>
  <si>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</si>
  <si>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</si>
  <si>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</si>
  <si>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</si>
  <si>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</si>
  <si>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</si>
  <si>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</si>
  <si>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</si>
  <si>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</si>
  <si>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</si>
  <si>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</si>
  <si>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</si>
  <si>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</si>
  <si>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</si>
  <si>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</si>
  <si>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</si>
  <si>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</si>
  <si>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</si>
  <si>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</si>
  <si>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</si>
  <si>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</si>
  <si>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</si>
  <si>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</si>
  <si>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</si>
  <si>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</si>
  <si>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</si>
  <si>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</si>
  <si>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</si>
  <si>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</si>
  <si>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</si>
  <si>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</si>
  <si>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</si>
  <si>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</si>
  <si>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</si>
  <si>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</si>
  <si>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</si>
  <si>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</si>
  <si>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</si>
  <si>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</si>
  <si>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</si>
  <si>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</si>
  <si>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</si>
  <si>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</si>
  <si>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</si>
  <si>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</si>
  <si>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</si>
  <si>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</si>
  <si>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</si>
  <si>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</si>
  <si>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</si>
  <si>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</si>
  <si>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</si>
  <si>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</si>
  <si>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</si>
  <si>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</si>
  <si>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</si>
  <si>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</si>
  <si>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</si>
  <si>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</si>
  <si>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</si>
  <si>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</si>
  <si>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</si>
  <si>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</si>
  <si>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</si>
  <si>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</si>
  <si>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</si>
  <si>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</si>
  <si>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</si>
  <si>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</si>
  <si>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</si>
  <si>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</si>
  <si>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</si>
  <si>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</si>
  <si>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</si>
  <si>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</si>
  <si>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</si>
  <si>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</si>
  <si>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</si>
  <si>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</si>
  <si>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</si>
  <si>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</si>
  <si>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</si>
  <si>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</si>
  <si>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</si>
  <si>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</si>
  <si>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</si>
  <si>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</si>
  <si>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</si>
  <si>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</si>
  <si>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</si>
  <si>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</si>
  <si>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</si>
  <si>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</si>
  <si>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</si>
  <si>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</si>
  <si>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</si>
  <si>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</si>
  <si>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</si>
  <si>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</si>
  <si>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</si>
  <si>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</si>
  <si>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</si>
  <si>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</si>
  <si>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</si>
  <si>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</si>
  <si>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</si>
  <si>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</si>
  <si>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</si>
  <si>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</si>
  <si>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</si>
  <si>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</si>
  <si>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</si>
  <si>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</si>
  <si>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</si>
  <si>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</si>
  <si>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</si>
  <si>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</si>
  <si>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</si>
  <si>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</si>
  <si>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</si>
  <si>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</si>
  <si>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</si>
  <si>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</si>
  <si>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</si>
  <si>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</si>
  <si>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</si>
  <si>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</si>
  <si>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</si>
  <si>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</si>
  <si>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</si>
  <si>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</si>
  <si>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</si>
  <si>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</si>
  <si>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</si>
  <si>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</si>
  <si>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</si>
  <si>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</si>
  <si>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</si>
  <si>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</si>
  <si>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</si>
  <si>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</si>
  <si>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</si>
  <si>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</si>
  <si>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</si>
  <si>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</si>
  <si>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</si>
  <si>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</si>
  <si>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</si>
  <si>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</si>
  <si>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</si>
  <si>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</si>
  <si>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</si>
  <si>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</si>
  <si>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</si>
  <si>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</si>
  <si>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</si>
  <si>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</si>
  <si>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</si>
  <si>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</si>
  <si>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</si>
  <si>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</si>
  <si>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</si>
  <si>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</si>
  <si>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</si>
  <si>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</si>
  <si>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</si>
  <si>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</si>
  <si>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</si>
  <si>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</si>
  <si>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</si>
  <si>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</si>
  <si>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</si>
  <si>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</si>
  <si>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</si>
  <si>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</si>
  <si>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</si>
  <si>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</si>
  <si>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</si>
  <si>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</si>
  <si>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</si>
  <si>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</si>
  <si>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</si>
  <si>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</si>
  <si>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</si>
  <si>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</si>
  <si>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</si>
  <si>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</si>
  <si>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</si>
  <si>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</si>
  <si>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</si>
  <si>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</si>
  <si>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</si>
  <si>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</si>
  <si>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</si>
  <si>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</si>
  <si>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</si>
  <si>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</si>
  <si>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</si>
  <si>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</si>
  <si>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</si>
  <si>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</si>
  <si>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</si>
  <si>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</si>
  <si>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</si>
  <si>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</si>
  <si>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</si>
  <si>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</si>
  <si>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</si>
  <si>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</si>
  <si>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</si>
  <si>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</si>
  <si>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</si>
  <si>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</si>
  <si>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</si>
  <si>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</si>
  <si>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</si>
  <si>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</si>
  <si>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</si>
  <si>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</si>
  <si>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</si>
  <si>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</si>
  <si>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</si>
  <si>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</si>
  <si>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</si>
  <si>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</si>
  <si>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</si>
  <si>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</si>
  <si>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</si>
  <si>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</si>
  <si>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</si>
  <si>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</si>
  <si>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</si>
  <si>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</si>
  <si>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</si>
  <si>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</si>
  <si>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</si>
  <si>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</si>
  <si>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</si>
  <si>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</si>
  <si>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</si>
  <si>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</si>
  <si>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</si>
  <si>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</si>
  <si>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</si>
  <si>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</si>
  <si>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</si>
  <si>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</si>
  <si>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</si>
  <si>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</si>
  <si>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</si>
  <si>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</si>
  <si>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</si>
  <si>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</si>
  <si>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</si>
  <si>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</si>
  <si>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</si>
  <si>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</si>
  <si>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</si>
  <si>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</si>
  <si>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</si>
  <si>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</si>
  <si>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</si>
  <si>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</si>
  <si>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</si>
  <si>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</si>
  <si>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</si>
  <si>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</si>
  <si>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</si>
  <si>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</si>
  <si>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</si>
  <si>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</si>
  <si>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</si>
  <si>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</si>
  <si>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</si>
  <si>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</si>
  <si>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</si>
  <si>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</si>
  <si>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</si>
  <si>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</si>
  <si>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</si>
  <si>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</si>
  <si>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</si>
  <si>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</si>
  <si>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</si>
  <si>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</si>
  <si>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</si>
  <si>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</si>
  <si>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</si>
  <si>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</si>
  <si>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</si>
  <si>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</si>
  <si>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</si>
  <si>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</si>
  <si>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</si>
  <si>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</si>
  <si>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</si>
  <si>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</si>
  <si>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</si>
  <si>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</si>
  <si>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</si>
  <si>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</si>
  <si>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</si>
  <si>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</si>
  <si>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</si>
  <si>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</si>
  <si>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</si>
  <si>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</si>
  <si>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</si>
  <si>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</si>
  <si>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</si>
  <si>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</si>
  <si>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</si>
  <si>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</si>
  <si>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</si>
  <si>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</si>
  <si>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</si>
  <si>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</si>
  <si>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</si>
  <si>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</si>
  <si>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</si>
  <si>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</si>
  <si>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</si>
  <si>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</si>
  <si>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</si>
  <si>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</si>
  <si>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</si>
  <si>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</si>
  <si>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</si>
  <si>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</si>
  <si>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</si>
  <si>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</si>
  <si>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</si>
  <si>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</si>
  <si>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</si>
  <si>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</si>
  <si>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</si>
  <si>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</si>
  <si>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</si>
  <si>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</si>
  <si>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</si>
  <si>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</si>
  <si>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</si>
  <si>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</si>
  <si>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</si>
  <si>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</si>
  <si>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</si>
  <si>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</si>
  <si>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</si>
  <si>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</si>
  <si>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</si>
  <si>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</si>
  <si>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</si>
  <si>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</si>
  <si>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</si>
  <si>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</si>
  <si>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</si>
  <si>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</si>
  <si>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</si>
  <si>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</si>
  <si>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</si>
  <si>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</si>
  <si>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</si>
  <si>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</si>
  <si>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</si>
  <si>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</si>
  <si>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</si>
  <si>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</si>
  <si>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</si>
  <si>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</si>
  <si>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</si>
  <si>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</si>
  <si>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</si>
  <si>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</si>
  <si>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</si>
  <si>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</si>
  <si>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</si>
  <si>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</si>
  <si>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</si>
  <si>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</si>
  <si>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</si>
  <si>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</si>
  <si>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</si>
  <si>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</si>
  <si>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</si>
  <si>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</si>
  <si>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</si>
  <si>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</si>
  <si>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</si>
  <si>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</si>
  <si>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</si>
  <si>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</si>
  <si>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</si>
  <si>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</si>
  <si>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</si>
  <si>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</si>
  <si>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</si>
  <si>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</si>
  <si>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</si>
  <si>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</si>
  <si>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</si>
  <si>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</si>
  <si>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</si>
  <si>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</si>
  <si>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</si>
  <si>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</si>
  <si>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</si>
  <si>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</si>
  <si>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</si>
  <si>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</si>
  <si>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</si>
  <si>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</si>
  <si>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</si>
  <si>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</si>
  <si>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</si>
  <si>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</si>
  <si>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</si>
  <si>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</si>
  <si>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</si>
  <si>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</si>
  <si>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</si>
  <si>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</si>
  <si>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</si>
  <si>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</si>
  <si>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</si>
  <si>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</si>
  <si>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</si>
  <si>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</si>
  <si>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</si>
  <si>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</si>
  <si>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</si>
  <si>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</si>
  <si>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</si>
  <si>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</si>
  <si>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</si>
  <si>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</si>
  <si>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</si>
  <si>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</si>
  <si>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</si>
  <si>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</si>
  <si>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</si>
  <si>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</si>
  <si>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</si>
  <si>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</si>
  <si>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</si>
  <si>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</si>
  <si>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</si>
  <si>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</si>
  <si>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</si>
  <si>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</si>
  <si>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</si>
  <si>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</si>
  <si>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</si>
  <si>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</si>
  <si>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</si>
  <si>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</si>
  <si>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</si>
  <si>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</si>
  <si>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</si>
  <si>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</si>
  <si>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</si>
  <si>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</si>
  <si>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</si>
  <si>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</si>
  <si>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</si>
  <si>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</si>
  <si>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</si>
  <si>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</si>
  <si>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</si>
  <si>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</si>
  <si>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</si>
  <si>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</si>
  <si>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</si>
  <si>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</si>
  <si>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</si>
  <si>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</si>
  <si>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</si>
  <si>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</si>
  <si>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</si>
  <si>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</si>
  <si>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</si>
  <si>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</si>
  <si>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</si>
  <si>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</si>
  <si>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</si>
  <si>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</si>
  <si>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</si>
  <si>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</si>
  <si>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</si>
  <si>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</si>
  <si>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</si>
  <si>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</si>
  <si>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</si>
  <si>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</si>
  <si>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</si>
  <si>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</si>
  <si>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</si>
  <si>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</si>
  <si>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</si>
  <si>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</si>
  <si>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</si>
  <si>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</si>
  <si>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</si>
  <si>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</si>
  <si>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</si>
  <si>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</si>
  <si>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</si>
  <si>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</si>
  <si>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</si>
  <si>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</si>
  <si>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</si>
  <si>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</si>
  <si>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</si>
  <si>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</si>
  <si>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</si>
  <si>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</si>
  <si>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</si>
  <si>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</si>
  <si>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</si>
  <si>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</si>
  <si>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</si>
  <si>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</si>
  <si>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</si>
  <si>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</si>
  <si>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</si>
  <si>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</si>
  <si>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</si>
  <si>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</si>
  <si>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</si>
  <si>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</si>
  <si>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</si>
  <si>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</si>
  <si>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</si>
  <si>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</si>
  <si>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</si>
  <si>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</si>
  <si>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</si>
  <si>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</si>
  <si>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</si>
  <si>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</si>
  <si>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</si>
  <si>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</si>
  <si>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</si>
  <si>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</si>
  <si>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</si>
  <si>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</si>
  <si>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</si>
  <si>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</si>
  <si>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</si>
  <si>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</si>
  <si>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</si>
  <si>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</si>
  <si>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</si>
  <si>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</si>
  <si>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</si>
  <si>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</si>
  <si>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</si>
  <si>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</si>
  <si>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</si>
  <si>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</si>
  <si>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</si>
  <si>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</si>
  <si>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</si>
  <si>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</si>
  <si>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</si>
  <si>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</si>
  <si>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</si>
  <si>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</si>
  <si>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</si>
  <si>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</si>
  <si>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</si>
  <si>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</si>
  <si>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</si>
  <si>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</si>
  <si>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</si>
  <si>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</si>
  <si>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</si>
  <si>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</si>
  <si>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</si>
  <si>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</si>
  <si>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</si>
  <si>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</si>
  <si>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</si>
  <si>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</si>
  <si>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</si>
  <si>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</si>
  <si>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</si>
  <si>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</si>
  <si>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</si>
  <si>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</si>
  <si>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</si>
  <si>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</si>
  <si>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</si>
  <si>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</si>
  <si>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</si>
  <si>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</si>
  <si>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</si>
  <si>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</si>
  <si>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</si>
  <si>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</si>
  <si>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</si>
  <si>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</si>
  <si>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</si>
  <si>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</si>
  <si>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</si>
  <si>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</si>
  <si>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</si>
  <si>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</si>
  <si>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</si>
  <si>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</si>
  <si>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</si>
  <si>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</si>
  <si>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</si>
  <si>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</si>
  <si>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</si>
  <si>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</si>
  <si>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</si>
  <si>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</si>
  <si>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</si>
  <si>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</si>
  <si>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</si>
  <si>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</si>
  <si>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</si>
  <si>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</si>
  <si>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</si>
  <si>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</si>
  <si>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</si>
  <si>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</si>
  <si>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</si>
  <si>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</si>
  <si>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</si>
  <si>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</si>
  <si>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</si>
  <si>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</si>
  <si>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</si>
  <si>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</si>
  <si>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</si>
  <si>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</si>
  <si>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</si>
  <si>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</si>
  <si>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</si>
  <si>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</si>
  <si>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</si>
  <si>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</si>
  <si>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</si>
  <si>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</si>
  <si>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</si>
  <si>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</si>
  <si>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</si>
  <si>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</si>
  <si>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</si>
  <si>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</si>
  <si>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</si>
  <si>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</si>
  <si>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</si>
  <si>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</si>
  <si>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</si>
  <si>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</si>
  <si>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</si>
  <si>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</si>
  <si>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</si>
  <si>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</si>
  <si>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</si>
  <si>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</si>
  <si>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</si>
  <si>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</si>
  <si>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</si>
  <si>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</si>
  <si>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</si>
  <si>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</si>
  <si>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</si>
  <si>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</si>
  <si>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</si>
  <si>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</si>
  <si>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</si>
  <si>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</si>
  <si>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</si>
  <si>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</si>
  <si>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</si>
  <si>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</si>
  <si>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</si>
  <si>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</si>
  <si>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</si>
  <si>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</si>
  <si>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</si>
  <si>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</si>
  <si>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</si>
  <si>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</si>
  <si>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</si>
  <si>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</si>
  <si>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</si>
  <si>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</si>
  <si>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</si>
  <si>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</si>
  <si>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</si>
  <si>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</si>
  <si>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</si>
  <si>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</si>
  <si>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</si>
  <si>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</si>
  <si>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</si>
  <si>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</si>
  <si>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</si>
  <si>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</si>
  <si>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</si>
  <si>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</si>
  <si>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</si>
  <si>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</si>
  <si>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</si>
  <si>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</si>
  <si>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</si>
  <si>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</si>
  <si>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</si>
  <si>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</si>
  <si>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</si>
  <si>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</si>
  <si>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</si>
  <si>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</si>
  <si>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</si>
  <si>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</si>
  <si>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</si>
  <si>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</si>
  <si>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</si>
  <si>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</si>
  <si>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</si>
  <si>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</si>
  <si>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</si>
  <si>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</si>
  <si>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</si>
  <si>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</si>
  <si>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</si>
  <si>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</si>
  <si>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</si>
  <si>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</si>
  <si>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</si>
  <si>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</si>
  <si>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</si>
  <si>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</si>
  <si>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</si>
  <si>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</si>
  <si>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</si>
  <si>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</si>
  <si>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</si>
  <si>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</si>
  <si>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</si>
  <si>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</si>
  <si>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</si>
  <si>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</si>
  <si>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</si>
  <si>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</si>
  <si>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</si>
  <si>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</si>
  <si>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</si>
  <si>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</si>
  <si>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</si>
  <si>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</si>
  <si>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</si>
  <si>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</si>
  <si>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</si>
  <si>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</si>
  <si>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</si>
  <si>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</si>
  <si>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</si>
  <si>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</si>
  <si>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</si>
  <si>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</si>
  <si>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</si>
  <si>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</si>
  <si>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</si>
  <si>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</si>
  <si>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</si>
  <si>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</si>
  <si>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</si>
  <si>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</si>
  <si>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</si>
  <si>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</si>
  <si>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</si>
  <si>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</si>
  <si>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</si>
  <si>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</si>
  <si>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</si>
  <si>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</si>
  <si>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</si>
  <si>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</si>
  <si>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</si>
  <si>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</si>
  <si>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</si>
  <si>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</si>
  <si>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</si>
  <si>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</si>
  <si>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</si>
  <si>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</si>
  <si>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</si>
  <si>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</si>
  <si>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</si>
  <si>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</si>
  <si>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</si>
  <si>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</si>
  <si>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</si>
  <si>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</si>
  <si>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</si>
  <si>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</si>
  <si>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</si>
  <si>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</si>
  <si>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</si>
  <si>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</si>
  <si>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</si>
  <si>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</si>
  <si>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</si>
  <si>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</si>
  <si>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</si>
  <si>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</si>
  <si>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</si>
  <si>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</si>
  <si>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</si>
  <si>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</si>
  <si>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</si>
  <si>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</si>
  <si>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</si>
  <si>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</si>
  <si>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</si>
  <si>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</si>
  <si>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</si>
  <si>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</si>
  <si>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</si>
  <si>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</si>
  <si>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</si>
  <si>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</si>
  <si>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</si>
  <si>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</si>
  <si>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</si>
  <si>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</si>
  <si>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</si>
  <si>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</si>
  <si>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</si>
  <si>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</si>
  <si>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</si>
  <si>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</si>
  <si>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</si>
  <si>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</si>
  <si>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</si>
  <si>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</si>
  <si>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</si>
  <si>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</si>
  <si>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</si>
  <si>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</si>
  <si>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</si>
  <si>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</si>
  <si>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</si>
  <si>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</si>
  <si>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</si>
  <si>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</si>
  <si>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</si>
  <si>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</si>
  <si>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</si>
  <si>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</si>
  <si>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</si>
  <si>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</si>
  <si>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</si>
  <si>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</si>
  <si>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</si>
  <si>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</si>
  <si>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</si>
  <si>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</si>
  <si>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</si>
  <si>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</si>
  <si>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</si>
  <si>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</si>
  <si>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</si>
  <si>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</si>
  <si>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</si>
  <si>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</si>
  <si>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</si>
  <si>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</si>
  <si>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</si>
  <si>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</si>
  <si>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</si>
  <si>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</si>
  <si>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</si>
  <si>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</si>
  <si>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</si>
  <si>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</si>
  <si>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</si>
  <si>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</si>
  <si>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</si>
  <si>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</si>
  <si>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</si>
  <si>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</si>
  <si>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</si>
  <si>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</si>
  <si>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</si>
  <si>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</si>
  <si>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</si>
  <si>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</si>
  <si>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</si>
  <si>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</si>
  <si>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</si>
  <si>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</si>
  <si>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</si>
  <si>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</si>
  <si>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</si>
  <si>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</si>
  <si>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</si>
  <si>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</si>
  <si>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</si>
  <si>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</si>
  <si>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</si>
  <si>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</si>
  <si>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</si>
  <si>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</si>
  <si>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</si>
  <si>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</si>
  <si>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</si>
  <si>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</si>
  <si>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</si>
  <si>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</si>
  <si>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</si>
  <si>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</si>
  <si>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</si>
  <si>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</si>
  <si>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</si>
  <si>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</si>
  <si>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</si>
  <si>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</si>
  <si>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</si>
  <si>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</si>
  <si>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</si>
  <si>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</si>
  <si>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</si>
  <si>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</si>
  <si>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</si>
  <si>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</si>
  <si>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</si>
  <si>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</si>
  <si>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</si>
  <si>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</si>
  <si>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</si>
  <si>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</si>
  <si>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</si>
  <si>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</si>
  <si>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</si>
  <si>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</si>
  <si>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</si>
  <si>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</si>
  <si>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</si>
  <si>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</si>
  <si>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</si>
  <si>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</si>
  <si>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</si>
  <si>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</si>
  <si>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</si>
  <si>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</si>
  <si>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</si>
  <si>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</si>
  <si>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</si>
  <si>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</si>
  <si>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</si>
  <si>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</si>
  <si>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</si>
  <si>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</si>
  <si>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</si>
  <si>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</si>
  <si>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</si>
  <si>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</si>
  <si>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</si>
  <si>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</si>
  <si>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</si>
  <si>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</si>
  <si>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</si>
  <si>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</si>
  <si>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</si>
  <si>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</si>
  <si>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</si>
  <si>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</si>
  <si>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</si>
  <si>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</si>
  <si>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</si>
  <si>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</si>
  <si>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</si>
  <si>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</si>
  <si>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</si>
  <si>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</si>
  <si>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</si>
  <si>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</si>
  <si>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</si>
  <si>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</si>
  <si>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</si>
  <si>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</si>
  <si>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</si>
  <si>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</si>
  <si>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</si>
  <si>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</si>
  <si>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</si>
  <si>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</si>
  <si>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</si>
  <si>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</si>
  <si>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</si>
  <si>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</si>
  <si>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</si>
  <si>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</si>
  <si>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</si>
  <si>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</si>
  <si>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</si>
  <si>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</si>
  <si>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</si>
  <si>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</si>
  <si>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</si>
  <si>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</si>
  <si>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</si>
  <si>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</si>
  <si>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</si>
  <si>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</si>
  <si>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</si>
  <si>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</si>
  <si>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</si>
  <si>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</si>
  <si>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</si>
  <si>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</si>
  <si>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</si>
  <si>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</si>
  <si>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</si>
  <si>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</si>
  <si>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</si>
  <si>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</si>
  <si>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</si>
  <si>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</si>
  <si>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</si>
  <si>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</si>
  <si>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</si>
  <si>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</si>
  <si>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</si>
  <si>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</si>
  <si>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</si>
  <si>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</si>
  <si>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</si>
  <si>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</si>
  <si>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</si>
  <si>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</si>
  <si>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</si>
  <si>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</si>
  <si>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</si>
  <si>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</si>
  <si>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</si>
  <si>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</si>
  <si>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</si>
  <si>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</si>
  <si>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</si>
  <si>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</si>
  <si>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</si>
  <si>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</si>
  <si>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</si>
  <si>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</si>
  <si>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</si>
  <si>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</si>
  <si>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</si>
  <si>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</si>
  <si>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</si>
  <si>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</si>
  <si>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</si>
  <si>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</si>
  <si>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</si>
  <si>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</si>
  <si>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</si>
  <si>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</si>
  <si>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</si>
  <si>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</si>
  <si>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</si>
  <si>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</si>
  <si>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</si>
  <si>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</si>
  <si>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</si>
  <si>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</si>
  <si>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</si>
  <si>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</si>
  <si>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</si>
  <si>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</si>
  <si>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</si>
  <si>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</si>
  <si>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</si>
  <si>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</si>
  <si>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</si>
  <si>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</si>
  <si>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</si>
  <si>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</si>
  <si>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</si>
  <si>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</si>
  <si>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</si>
  <si>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</si>
  <si>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</si>
  <si>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</si>
  <si>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</si>
  <si>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</si>
  <si>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</si>
  <si>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</si>
  <si>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</si>
  <si>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</si>
  <si>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</si>
  <si>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</si>
  <si>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</si>
  <si>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</si>
  <si>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</si>
  <si>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</si>
  <si>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</si>
  <si>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</si>
  <si>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</si>
  <si>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</si>
  <si>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</si>
  <si>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</si>
  <si>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</si>
  <si>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</si>
  <si>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</si>
  <si>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</si>
  <si>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</si>
  <si>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</si>
  <si>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</si>
  <si>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</si>
  <si>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</si>
  <si>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</si>
  <si>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</si>
  <si>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</si>
  <si>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</si>
  <si>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</si>
  <si>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</si>
  <si>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</si>
  <si>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</si>
  <si>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</si>
  <si>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</si>
  <si>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</si>
  <si>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</si>
  <si>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</si>
  <si>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</si>
  <si>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</si>
  <si>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</si>
  <si>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</si>
  <si>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</si>
  <si>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</si>
  <si>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</si>
  <si>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</si>
  <si>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</si>
  <si>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</si>
  <si>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</si>
  <si>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</si>
  <si>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</si>
  <si>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</si>
  <si>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</si>
  <si>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</si>
  <si>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</si>
  <si>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</si>
  <si>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</si>
  <si>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</si>
  <si>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</si>
  <si>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</si>
  <si>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</si>
  <si>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</si>
  <si>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</si>
  <si>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</si>
  <si>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</si>
  <si>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</si>
  <si>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</si>
  <si>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</si>
  <si>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</si>
  <si>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</si>
  <si>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</si>
  <si>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</si>
  <si>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</si>
  <si>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</si>
  <si>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</si>
  <si>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</si>
  <si>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</si>
  <si>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</si>
  <si>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</si>
  <si>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</si>
  <si>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</si>
  <si>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</si>
  <si>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</si>
  <si>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</si>
  <si>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</si>
  <si>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</si>
  <si>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</si>
  <si>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</si>
  <si>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</si>
  <si>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</si>
  <si>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</si>
  <si>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</si>
  <si>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</si>
  <si>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</si>
  <si>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</si>
  <si>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</si>
  <si>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</si>
  <si>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</si>
  <si>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</si>
  <si>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</si>
  <si>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</si>
  <si>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</si>
  <si>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</si>
  <si>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</si>
  <si>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</si>
  <si>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</si>
  <si>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</si>
  <si>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</si>
  <si>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</si>
  <si>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</si>
  <si>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</si>
  <si>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</si>
  <si>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</si>
  <si>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</si>
  <si>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</si>
  <si>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</si>
  <si>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</si>
  <si>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</si>
  <si>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</si>
  <si>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</si>
  <si>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</si>
  <si>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</si>
  <si>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</si>
  <si>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</si>
  <si>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</si>
  <si>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</si>
  <si>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</si>
  <si>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</si>
  <si>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</si>
  <si>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</si>
  <si>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</si>
  <si>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</si>
  <si>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</si>
  <si>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</si>
  <si>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</si>
  <si>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</si>
  <si>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</si>
  <si>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</si>
  <si>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</si>
  <si>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</si>
  <si>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</si>
  <si>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</si>
  <si>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</si>
  <si>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</si>
  <si>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</si>
  <si>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</si>
  <si>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</si>
  <si>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</si>
  <si>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</si>
  <si>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</si>
  <si>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</si>
  <si>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</si>
  <si>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</si>
  <si>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</si>
  <si>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</si>
  <si>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</si>
  <si>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</si>
  <si>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</si>
  <si>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</si>
  <si>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</si>
  <si>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</si>
  <si>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</si>
  <si>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</si>
  <si>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</si>
  <si>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</si>
  <si>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</si>
  <si>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</si>
  <si>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</si>
  <si>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</si>
  <si>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</si>
  <si>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</si>
  <si>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</si>
  <si>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</si>
  <si>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</si>
  <si>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</si>
  <si>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</si>
  <si>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</si>
  <si>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</si>
  <si>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</si>
  <si>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</si>
  <si>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</si>
  <si>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</si>
  <si>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</si>
  <si>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</si>
  <si>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</si>
  <si>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</si>
  <si>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</si>
  <si>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</si>
  <si>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</si>
  <si>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</si>
  <si>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</si>
  <si>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</si>
  <si>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</si>
  <si>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</si>
  <si>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</si>
  <si>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</si>
  <si>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</si>
  <si>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</si>
  <si>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</si>
  <si>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</si>
  <si>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</si>
  <si>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</si>
  <si>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</si>
  <si>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</si>
  <si>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</si>
  <si>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</si>
  <si>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</si>
  <si>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</si>
  <si>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</si>
  <si>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</si>
  <si>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</si>
  <si>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</si>
  <si>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</si>
  <si>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</si>
  <si>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</si>
  <si>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</si>
  <si>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</si>
  <si>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</si>
  <si>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</si>
  <si>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</si>
  <si>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</si>
  <si>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</si>
  <si>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</si>
  <si>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</si>
  <si>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</si>
  <si>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</si>
  <si>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</si>
  <si>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</si>
  <si>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</si>
  <si>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</si>
  <si>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</si>
  <si>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</si>
  <si>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</si>
  <si>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</si>
  <si>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</si>
  <si>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</si>
  <si>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</si>
  <si>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</si>
  <si>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</si>
  <si>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</si>
  <si>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</si>
  <si>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</si>
  <si>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</si>
  <si>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</si>
  <si>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</si>
  <si>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</si>
  <si>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</si>
  <si>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</si>
  <si>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</si>
  <si>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</si>
  <si>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</si>
  <si>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</si>
  <si>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</si>
  <si>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</si>
  <si>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</si>
  <si>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</si>
  <si>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</si>
  <si>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</si>
  <si>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</si>
  <si>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</si>
  <si>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</si>
  <si>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</si>
  <si>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</si>
  <si>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</si>
  <si>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</si>
  <si>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</si>
  <si>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</si>
  <si>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</si>
  <si>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</si>
  <si>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</si>
  <si>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</si>
  <si>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</si>
  <si>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</si>
  <si>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</si>
  <si>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</si>
  <si>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</si>
  <si>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</si>
  <si>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</si>
  <si>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</si>
  <si>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</si>
  <si>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</si>
  <si>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</si>
  <si>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</si>
  <si>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</si>
  <si>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</si>
  <si>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</si>
  <si>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</si>
  <si>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</si>
  <si>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</si>
  <si>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</si>
  <si>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</si>
  <si>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</si>
  <si>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</si>
  <si>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</si>
  <si>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</si>
  <si>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</si>
  <si>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</si>
  <si>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</si>
  <si>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</si>
  <si>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</si>
  <si>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</si>
  <si>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</si>
  <si>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</si>
  <si>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</si>
  <si>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</si>
  <si>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</si>
  <si>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</si>
  <si>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</si>
  <si>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</si>
  <si>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</si>
  <si>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</si>
  <si>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</si>
  <si>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</si>
  <si>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</si>
  <si>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</si>
  <si>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</si>
  <si>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</si>
  <si>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</si>
  <si>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</si>
  <si>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</si>
  <si>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</si>
  <si>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</si>
  <si>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</si>
  <si>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</si>
  <si>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</si>
  <si>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</si>
  <si>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</si>
  <si>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</si>
  <si>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</si>
  <si>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</si>
  <si>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</si>
  <si>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</si>
  <si>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</si>
  <si>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</si>
  <si>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</si>
  <si>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</si>
  <si>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</si>
  <si>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</si>
  <si>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</si>
  <si>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</si>
  <si>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</si>
  <si>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</si>
  <si>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</si>
  <si>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</si>
  <si>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</si>
  <si>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</si>
  <si>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</si>
  <si>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</si>
  <si>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</si>
  <si>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</si>
  <si>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</si>
  <si>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</si>
  <si>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</si>
  <si>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</si>
  <si>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</si>
  <si>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</si>
  <si>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</si>
  <si>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</si>
  <si>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</si>
  <si>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</si>
  <si>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</si>
  <si>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</si>
  <si>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</si>
  <si>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</si>
  <si>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</si>
  <si>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</si>
  <si>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</si>
  <si>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</si>
  <si>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</si>
  <si>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</si>
  <si>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</si>
  <si>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</si>
  <si>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</si>
  <si>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</si>
  <si>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</si>
  <si>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</si>
  <si>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</si>
  <si>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</si>
  <si>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</si>
  <si>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</si>
  <si>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</si>
  <si>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</si>
  <si>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</si>
  <si>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</si>
  <si>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</si>
  <si>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</si>
  <si>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</si>
  <si>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</si>
  <si>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</si>
  <si>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</si>
  <si>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</si>
  <si>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</si>
  <si>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</si>
  <si>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</si>
  <si>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</si>
  <si>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</si>
  <si>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</si>
  <si>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</si>
  <si>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</si>
  <si>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</si>
  <si>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</si>
  <si>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</si>
  <si>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</si>
  <si>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</si>
  <si>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</si>
  <si>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</si>
  <si>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</si>
  <si>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</si>
  <si>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</si>
  <si>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</si>
  <si>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</si>
  <si>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</si>
  <si>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</si>
  <si>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</si>
  <si>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</si>
  <si>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</si>
  <si>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</si>
  <si>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</si>
  <si>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</si>
  <si>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</si>
  <si>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</si>
  <si>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</si>
  <si>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</si>
  <si>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</si>
  <si>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</si>
  <si>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</si>
  <si>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</si>
  <si>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</si>
  <si>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</si>
  <si>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</si>
  <si>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</si>
  <si>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</si>
  <si>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</si>
  <si>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</si>
  <si>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</si>
  <si>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</si>
  <si>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</si>
  <si>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</si>
  <si>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</si>
  <si>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</si>
  <si>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</si>
  <si>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</si>
  <si>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</si>
  <si>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</si>
  <si>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</si>
  <si>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</si>
  <si>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</si>
  <si>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</si>
  <si>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</si>
  <si>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</si>
  <si>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</si>
  <si>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</si>
  <si>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</si>
  <si>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</si>
  <si>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</si>
  <si>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</si>
  <si>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</si>
  <si>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</si>
  <si>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</si>
  <si>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</si>
  <si>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</si>
  <si>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</si>
  <si>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</si>
  <si>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</si>
  <si>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</si>
  <si>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</si>
  <si>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</si>
  <si>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</si>
  <si>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</si>
  <si>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</si>
  <si>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</si>
  <si>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</si>
  <si>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</si>
  <si>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</si>
  <si>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</si>
  <si>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</si>
  <si>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</si>
  <si>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</si>
  <si>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</si>
  <si>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</si>
  <si>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</si>
  <si>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</si>
  <si>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</si>
  <si>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</si>
  <si>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</si>
  <si>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</si>
  <si>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</si>
  <si>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</si>
  <si>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</si>
  <si>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</si>
  <si>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</si>
  <si>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</si>
  <si>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</si>
  <si>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</si>
  <si>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</si>
  <si>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</si>
  <si>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</si>
  <si>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</si>
  <si>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</si>
  <si>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</si>
  <si>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</si>
  <si>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</si>
  <si>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</si>
  <si>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</si>
  <si>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</si>
  <si>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</si>
  <si>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</si>
  <si>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</si>
  <si>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</si>
  <si>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</si>
  <si>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</si>
  <si>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</si>
  <si>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</si>
  <si>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</si>
  <si>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</si>
  <si>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</si>
  <si>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</si>
  <si>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</si>
  <si>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</si>
  <si>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</si>
  <si>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</si>
  <si>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</si>
  <si>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</si>
  <si>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</si>
  <si>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</si>
  <si>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</si>
  <si>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</si>
  <si>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</si>
  <si>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</si>
  <si>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</si>
  <si>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</si>
  <si>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</si>
  <si>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</si>
  <si>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</si>
  <si>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</si>
  <si>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</si>
  <si>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</si>
  <si>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</si>
  <si>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</si>
  <si>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</si>
  <si>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</si>
  <si>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</si>
  <si>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</si>
  <si>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</si>
  <si>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</si>
  <si>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</si>
  <si>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</si>
  <si>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</si>
  <si>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</si>
  <si>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</si>
  <si>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</si>
  <si>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</si>
  <si>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</si>
  <si>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</si>
  <si>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</si>
  <si>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</si>
  <si>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</si>
  <si>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</si>
  <si>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</si>
  <si>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</si>
  <si>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</si>
  <si>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</si>
  <si>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</si>
  <si>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</si>
  <si>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</si>
  <si>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</si>
  <si>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</si>
  <si>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</si>
  <si>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</si>
  <si>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</si>
  <si>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</si>
  <si>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</si>
  <si>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</si>
  <si>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</si>
  <si>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</si>
  <si>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</si>
  <si>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</si>
  <si>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</si>
  <si>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</si>
  <si>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</si>
  <si>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</si>
  <si>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</si>
  <si>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</si>
  <si>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</si>
  <si>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</si>
  <si>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</si>
  <si>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</si>
  <si>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</si>
  <si>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</si>
  <si>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</si>
  <si>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</si>
  <si>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</si>
  <si>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</si>
  <si>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</si>
  <si>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</si>
  <si>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</si>
  <si>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</si>
  <si>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</si>
  <si>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</si>
  <si>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</si>
  <si>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</si>
  <si>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</si>
  <si>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</si>
  <si>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</si>
  <si>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</si>
  <si>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</si>
  <si>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</si>
  <si>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</si>
  <si>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</si>
  <si>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</si>
  <si>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</si>
  <si>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</si>
  <si>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</si>
  <si>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</si>
  <si>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</si>
  <si>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</si>
  <si>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</si>
  <si>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</si>
  <si>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</si>
  <si>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</si>
  <si>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</si>
  <si>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</si>
  <si>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</si>
  <si>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</si>
  <si>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</si>
  <si>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</si>
  <si>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</si>
  <si>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</si>
  <si>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</si>
  <si>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</si>
  <si>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</si>
  <si>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</si>
  <si>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</si>
  <si>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</si>
  <si>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</si>
  <si>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</si>
  <si>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</si>
  <si>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</si>
  <si>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</si>
  <si>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</si>
  <si>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</si>
  <si>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</si>
  <si>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</si>
  <si>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</si>
  <si>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</si>
  <si>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</si>
  <si>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</si>
  <si>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</si>
  <si>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</si>
  <si>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</si>
  <si>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</si>
  <si>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</si>
  <si>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</si>
  <si>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</si>
  <si>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</si>
  <si>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</si>
  <si>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</si>
  <si>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</si>
  <si>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</si>
  <si>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</si>
  <si>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</si>
  <si>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</si>
  <si>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</si>
  <si>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</si>
  <si>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</si>
  <si>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</si>
  <si>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</si>
  <si>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</si>
  <si>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</si>
  <si>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</si>
  <si>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</si>
  <si>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</si>
  <si>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</si>
  <si>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</si>
  <si>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</si>
  <si>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</si>
  <si>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</si>
  <si>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</si>
  <si>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</si>
  <si>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</si>
  <si>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</si>
  <si>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</si>
  <si>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</si>
  <si>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</si>
  <si>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</si>
  <si>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</si>
  <si>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</si>
  <si>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</si>
  <si>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</si>
  <si>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</si>
  <si>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</si>
  <si>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</si>
  <si>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</si>
  <si>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</si>
  <si>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</si>
  <si>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</si>
  <si>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</si>
  <si>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</si>
  <si>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</si>
  <si>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</si>
  <si>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</si>
  <si>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</si>
  <si>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</si>
  <si>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</si>
  <si>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</si>
  <si>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</si>
  <si>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</si>
  <si>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</si>
  <si>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</si>
  <si>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</si>
  <si>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</si>
  <si>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</si>
  <si>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</si>
  <si>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</si>
  <si>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</si>
  <si>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</si>
  <si>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</si>
  <si>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</si>
  <si>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</si>
  <si>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</si>
  <si>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</si>
  <si>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</si>
  <si>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</si>
  <si>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</si>
  <si>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</si>
  <si>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</si>
  <si>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</si>
  <si>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</si>
  <si>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</si>
  <si>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</si>
  <si>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</si>
  <si>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</si>
  <si>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</si>
  <si>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</si>
  <si>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</si>
  <si>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</si>
  <si>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</si>
  <si>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</si>
  <si>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</si>
  <si>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</si>
  <si>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</si>
  <si>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</si>
  <si>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</si>
  <si>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</si>
  <si>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</si>
  <si>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</si>
  <si>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</si>
  <si>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</si>
  <si>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</si>
  <si>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</si>
  <si>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</si>
  <si>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</si>
  <si>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</si>
  <si>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</si>
  <si>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</si>
  <si>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</si>
  <si>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</si>
  <si>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</si>
  <si>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</si>
  <si>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</si>
  <si>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</si>
  <si>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</si>
  <si>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</si>
  <si>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</si>
  <si>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</si>
  <si>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</si>
  <si>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</si>
  <si>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</si>
  <si>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</si>
  <si>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</si>
  <si>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</si>
  <si>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</si>
  <si>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</si>
  <si>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</si>
  <si>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</si>
  <si>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</si>
  <si>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</si>
  <si>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</si>
  <si>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</si>
  <si>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</si>
  <si>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</si>
  <si>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</si>
  <si>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</si>
  <si>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</si>
  <si>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</si>
  <si>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</si>
  <si>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</si>
  <si>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</si>
  <si>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</si>
  <si>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</si>
  <si>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</si>
  <si>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</si>
  <si>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</si>
  <si>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</si>
  <si>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</si>
  <si>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</si>
  <si>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</si>
  <si>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</si>
  <si>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</si>
  <si>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</si>
  <si>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</si>
  <si>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</si>
  <si>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</si>
  <si>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</si>
  <si>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</si>
  <si>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</si>
  <si>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</si>
  <si>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</si>
  <si>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</si>
  <si>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</si>
  <si>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</si>
  <si>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</si>
  <si>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</si>
  <si>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</si>
  <si>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</si>
  <si>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</si>
  <si>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</si>
  <si>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</si>
  <si>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</si>
  <si>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</si>
  <si>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</si>
  <si>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</si>
  <si>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</si>
  <si>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</si>
  <si>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</si>
  <si>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</si>
  <si>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</si>
  <si>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</si>
  <si>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</si>
  <si>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</si>
  <si>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</si>
  <si>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</si>
  <si>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</si>
  <si>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</si>
  <si>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</si>
  <si>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</si>
  <si>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</si>
  <si>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</si>
  <si>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</si>
  <si>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</si>
  <si>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</si>
  <si>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</si>
  <si>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</si>
  <si>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</si>
  <si>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</si>
  <si>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</si>
  <si>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</si>
  <si>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</si>
  <si>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</si>
  <si>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</si>
  <si>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</si>
  <si>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</si>
  <si>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</si>
  <si>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</si>
  <si>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</si>
  <si>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</si>
  <si>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</si>
  <si>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</si>
  <si>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</si>
  <si>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</si>
  <si>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</si>
  <si>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</si>
  <si>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</si>
  <si>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</si>
  <si>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</si>
  <si>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</si>
  <si>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</si>
  <si>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</si>
  <si>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</si>
  <si>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</si>
  <si>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</si>
  <si>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</si>
  <si>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</si>
  <si>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</si>
  <si>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</si>
  <si>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</si>
  <si>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</si>
  <si>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</si>
  <si>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</si>
  <si>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</si>
  <si>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</si>
  <si>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</si>
  <si>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</si>
  <si>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</si>
  <si>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</si>
  <si>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</si>
  <si>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</si>
  <si>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</si>
  <si>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</si>
  <si>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</si>
  <si>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</si>
  <si>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</si>
  <si>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</si>
  <si>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</si>
  <si>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</si>
  <si>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</si>
  <si>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</si>
  <si>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</si>
  <si>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</si>
  <si>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</si>
  <si>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</si>
  <si>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</si>
  <si>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</si>
  <si>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</si>
  <si>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</si>
  <si>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</si>
  <si>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</si>
  <si>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</si>
  <si>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</si>
  <si>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</si>
  <si>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</si>
  <si>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</si>
  <si>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</si>
  <si>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</si>
  <si>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</si>
  <si>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</si>
  <si>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</si>
  <si>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</si>
  <si>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</si>
  <si>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</si>
  <si>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</si>
  <si>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</si>
  <si>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</si>
  <si>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</si>
  <si>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</si>
  <si>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</si>
  <si>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</si>
  <si>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</si>
  <si>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</si>
  <si>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</si>
  <si>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</si>
  <si>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</si>
  <si>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</si>
  <si>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</si>
  <si>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</si>
  <si>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</si>
  <si>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</si>
  <si>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</si>
  <si>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</si>
  <si>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</si>
  <si>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</si>
  <si>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</si>
  <si>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</si>
  <si>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</si>
  <si>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</si>
  <si>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</si>
  <si>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</si>
  <si>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</si>
  <si>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</si>
  <si>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</si>
  <si>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</si>
  <si>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</si>
  <si>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</si>
  <si>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</si>
  <si>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</si>
  <si>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</si>
  <si>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</si>
  <si>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</si>
  <si>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</si>
  <si>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</si>
  <si>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</si>
  <si>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</si>
  <si>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</si>
  <si>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</si>
  <si>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</si>
  <si>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</si>
  <si>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</si>
  <si>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</si>
  <si>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</si>
  <si>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</si>
  <si>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</si>
  <si>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</si>
  <si>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</si>
  <si>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</si>
  <si>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</si>
  <si>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</si>
  <si>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</si>
  <si>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</si>
  <si>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</si>
  <si>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</si>
  <si>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</si>
  <si>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</si>
  <si>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</si>
  <si>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</si>
  <si>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</si>
  <si>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</si>
  <si>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</si>
  <si>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</si>
  <si>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</si>
  <si>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</si>
  <si>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</si>
  <si>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</si>
  <si>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</si>
  <si>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</si>
  <si>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</si>
  <si>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</si>
  <si>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</si>
  <si>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</si>
  <si>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</si>
  <si>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</si>
  <si>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</si>
  <si>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</si>
  <si>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</si>
  <si>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</si>
  <si>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</si>
  <si>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</si>
  <si>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</si>
  <si>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</si>
  <si>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</si>
  <si>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</si>
  <si>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</si>
  <si>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</si>
  <si>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</si>
  <si>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</si>
  <si>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</si>
  <si>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</si>
  <si>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</si>
  <si>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</si>
  <si>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</si>
  <si>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</si>
  <si>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</si>
  <si>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</si>
  <si>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</si>
  <si>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</si>
  <si>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</si>
  <si>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</si>
  <si>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</si>
  <si>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</si>
  <si>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</si>
  <si>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</si>
  <si>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</si>
  <si>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</si>
  <si>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</si>
  <si>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</si>
  <si>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</si>
  <si>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</si>
  <si>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</si>
  <si>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</si>
  <si>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</si>
  <si>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</si>
  <si>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</si>
  <si>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</si>
  <si>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</si>
  <si>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</si>
  <si>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</si>
  <si>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</si>
  <si>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</si>
  <si>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</si>
  <si>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</si>
  <si>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</si>
  <si>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</si>
  <si>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</si>
  <si>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</si>
  <si>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</si>
  <si>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</si>
  <si>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</si>
  <si>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</si>
  <si>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</si>
  <si>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</si>
  <si>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</si>
  <si>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</si>
  <si>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</si>
  <si>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</si>
  <si>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</si>
  <si>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</si>
  <si>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</si>
  <si>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</si>
  <si>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</si>
  <si>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</si>
  <si>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</si>
  <si>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</si>
  <si>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</si>
  <si>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</si>
  <si>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</si>
  <si>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</si>
  <si>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</si>
  <si>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</si>
  <si>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</si>
  <si>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</si>
  <si>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</si>
  <si>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</si>
  <si>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</si>
  <si>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</si>
  <si>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</si>
  <si>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</si>
  <si>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</si>
  <si>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</si>
  <si>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</si>
  <si>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</si>
  <si>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</si>
  <si>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</si>
  <si>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</si>
  <si>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</si>
  <si>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</si>
  <si>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</si>
  <si>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</si>
  <si>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</si>
  <si>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</si>
  <si>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</si>
  <si>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</si>
  <si>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</si>
  <si>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</si>
  <si>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</si>
  <si>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</si>
  <si>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</si>
  <si>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</si>
  <si>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</si>
  <si>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</si>
  <si>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</si>
  <si>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</si>
  <si>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</si>
  <si>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</si>
  <si>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</si>
  <si>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</si>
  <si>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</si>
  <si>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</si>
  <si>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</si>
  <si>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</si>
  <si>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</si>
  <si>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</si>
  <si>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</si>
  <si>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</si>
  <si>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</si>
  <si>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</si>
  <si>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</si>
  <si>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</si>
  <si>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</si>
  <si>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</si>
  <si>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</si>
  <si>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</si>
  <si>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</si>
  <si>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</si>
  <si>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</si>
  <si>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</si>
  <si>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</si>
  <si>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</si>
  <si>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</si>
  <si>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</si>
  <si>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</si>
  <si>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</si>
  <si>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</si>
  <si>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</si>
  <si>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</si>
  <si>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</si>
  <si>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</si>
  <si>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</si>
  <si>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</si>
  <si>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</si>
  <si>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</si>
  <si>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</si>
  <si>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</si>
  <si>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</si>
  <si>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</si>
  <si>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</si>
  <si>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</si>
  <si>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</si>
  <si>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</si>
  <si>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</si>
  <si>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</si>
  <si>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</si>
  <si>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</si>
  <si>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</si>
  <si>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</si>
  <si>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</si>
  <si>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</si>
  <si>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</si>
  <si>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</si>
  <si>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</si>
  <si>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</si>
  <si>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</si>
  <si>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</si>
  <si>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</si>
  <si>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</si>
  <si>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</si>
  <si>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</si>
  <si>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</si>
  <si>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</si>
  <si>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</si>
  <si>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</si>
  <si>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</si>
  <si>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</si>
  <si>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</si>
  <si>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</si>
  <si>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</si>
  <si>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</si>
  <si>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</si>
  <si>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</si>
  <si>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</si>
  <si>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</si>
  <si>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</si>
  <si>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</si>
  <si>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</si>
  <si>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</si>
  <si>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</si>
  <si>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</si>
  <si>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</si>
  <si>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</si>
  <si>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</si>
  <si>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</si>
  <si>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</si>
  <si>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</si>
  <si>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</si>
  <si>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</si>
  <si>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</si>
  <si>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</si>
  <si>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</si>
  <si>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</si>
  <si>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</si>
  <si>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</si>
  <si>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</si>
  <si>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</si>
  <si>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</si>
  <si>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</si>
  <si>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</si>
  <si>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</si>
  <si>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</si>
  <si>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</si>
  <si>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</si>
  <si>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</si>
  <si>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</si>
  <si>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</si>
  <si>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</si>
  <si>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</si>
  <si>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</si>
  <si>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</si>
  <si>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</si>
  <si>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</si>
  <si>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</si>
  <si>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</si>
  <si>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</si>
  <si>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</si>
  <si>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</si>
  <si>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</si>
  <si>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</si>
  <si>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</si>
  <si>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</si>
  <si>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</si>
  <si>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</si>
  <si>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</si>
  <si>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</si>
  <si>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</si>
  <si>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</si>
  <si>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</si>
  <si>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</si>
  <si>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</si>
  <si>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</si>
  <si>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</si>
  <si>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</si>
  <si>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</si>
  <si>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</si>
  <si>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</si>
  <si>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</si>
  <si>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</si>
  <si>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</si>
  <si>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</si>
  <si>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</si>
  <si>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</si>
  <si>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</si>
  <si>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</si>
  <si>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</si>
  <si>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</si>
  <si>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</si>
  <si>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</si>
  <si>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</si>
  <si>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</si>
  <si>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</si>
  <si>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</si>
  <si>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</si>
  <si>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</si>
  <si>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</si>
  <si>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</si>
  <si>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</si>
  <si>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</si>
  <si>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</si>
  <si>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</si>
  <si>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</si>
  <si>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</si>
  <si>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</si>
  <si>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</si>
  <si>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</si>
  <si>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</si>
  <si>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</si>
  <si>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</si>
  <si>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</si>
  <si>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</si>
  <si>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</si>
  <si>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</si>
  <si>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</si>
  <si>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</si>
  <si>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</si>
  <si>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</si>
  <si>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</si>
  <si>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</si>
  <si>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</si>
  <si>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</si>
  <si>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</si>
  <si>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</si>
  <si>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</si>
  <si>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</si>
  <si>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</si>
  <si>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</si>
  <si>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</si>
  <si>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</si>
  <si>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</si>
  <si>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</si>
  <si>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</si>
  <si>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</si>
  <si>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</si>
  <si>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</si>
  <si>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</si>
  <si>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</si>
  <si>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</si>
  <si>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</si>
  <si>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</si>
  <si>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</si>
  <si>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</si>
  <si>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</si>
  <si>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</si>
  <si>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</si>
  <si>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</si>
  <si>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</si>
  <si>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</si>
  <si>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</si>
  <si>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</si>
  <si>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</si>
  <si>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</si>
  <si>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</si>
  <si>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</si>
  <si>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</si>
  <si>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</si>
  <si>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</si>
  <si>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</si>
  <si>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</si>
  <si>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</si>
  <si>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</si>
  <si>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</si>
  <si>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</si>
  <si>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</si>
  <si>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</si>
  <si>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</si>
  <si>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</si>
  <si>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</si>
  <si>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</si>
  <si>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</si>
  <si>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</si>
  <si>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</si>
  <si>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</si>
  <si>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</si>
  <si>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</si>
  <si>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</si>
  <si>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</si>
  <si>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</si>
  <si>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</si>
  <si>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</si>
  <si>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</si>
  <si>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</si>
  <si>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</si>
  <si>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</si>
  <si>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</si>
  <si>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</si>
  <si>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</si>
  <si>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</si>
  <si>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</si>
  <si>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</si>
  <si>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</si>
  <si>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</si>
  <si>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</si>
  <si>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</si>
  <si>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</si>
  <si>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</si>
  <si>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</si>
  <si>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</si>
  <si>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</si>
  <si>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</si>
  <si>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</si>
  <si>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</si>
  <si>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</si>
  <si>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</si>
  <si>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</si>
  <si>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</si>
  <si>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</si>
  <si>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</si>
  <si>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</si>
  <si>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</si>
  <si>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</si>
  <si>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</si>
  <si>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</si>
  <si>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</si>
  <si>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</si>
  <si>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</si>
  <si>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</si>
  <si>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</si>
  <si>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</si>
  <si>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</si>
  <si>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</si>
  <si>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</si>
  <si>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</si>
  <si>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</si>
  <si>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</si>
  <si>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</si>
  <si>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</si>
  <si>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</si>
  <si>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</si>
  <si>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</si>
  <si>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</si>
  <si>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</si>
  <si>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</si>
  <si>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</si>
  <si>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</si>
  <si>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</si>
  <si>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</si>
  <si>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</si>
  <si>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</si>
  <si>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</si>
  <si>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</si>
  <si>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</si>
  <si>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</si>
  <si>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</si>
  <si>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</si>
  <si>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</si>
  <si>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</si>
  <si>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</si>
  <si>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</si>
  <si>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</si>
  <si>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</si>
  <si>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</si>
  <si>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</si>
  <si>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</si>
  <si>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</si>
  <si>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</si>
  <si>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</si>
  <si>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</si>
  <si>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</si>
  <si>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</si>
  <si>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</si>
  <si>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</si>
  <si>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</si>
  <si>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</si>
  <si>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</si>
  <si>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</si>
  <si>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</si>
  <si>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</si>
  <si>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</si>
  <si>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</si>
  <si>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</si>
  <si>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</si>
  <si>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</si>
  <si>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</si>
  <si>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</si>
  <si>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</si>
  <si>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</si>
  <si>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</si>
  <si>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</si>
  <si>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</si>
  <si>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</si>
  <si>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</si>
  <si>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</si>
  <si>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</si>
  <si>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</si>
  <si>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</si>
  <si>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</si>
  <si>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</si>
  <si>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</si>
  <si>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</si>
  <si>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</si>
  <si>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</si>
  <si>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</si>
  <si>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</si>
  <si>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</si>
  <si>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</si>
  <si>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</si>
  <si>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</si>
  <si>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</si>
  <si>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</si>
  <si>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</si>
  <si>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</si>
  <si>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</si>
  <si>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</si>
  <si>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</si>
  <si>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</si>
  <si>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</si>
  <si>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</si>
  <si>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</si>
  <si>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</si>
  <si>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</si>
  <si>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</si>
  <si>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</si>
  <si>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</si>
  <si>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</si>
  <si>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</si>
  <si>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</si>
  <si>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</si>
  <si>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</si>
  <si>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</si>
  <si>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</si>
  <si>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</si>
  <si>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</si>
  <si>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</si>
  <si>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</si>
  <si>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</si>
  <si>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</si>
  <si>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</si>
  <si>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</si>
  <si>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</si>
  <si>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</si>
  <si>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</si>
  <si>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</si>
  <si>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</si>
  <si>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</si>
  <si>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</si>
  <si>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</si>
  <si>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</si>
  <si>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</si>
  <si>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</si>
  <si>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</si>
  <si>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</si>
  <si>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</si>
  <si>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</si>
  <si>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</si>
  <si>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</si>
  <si>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</si>
  <si>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</si>
  <si>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</si>
  <si>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</si>
  <si>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</si>
  <si>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</si>
  <si>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</si>
  <si>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</si>
  <si>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</si>
  <si>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</si>
  <si>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</si>
  <si>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</si>
  <si>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</si>
  <si>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</si>
  <si>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</si>
  <si>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</si>
  <si>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</si>
  <si>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</si>
  <si>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</si>
  <si>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</si>
  <si>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</si>
  <si>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</si>
  <si>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</si>
  <si>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</si>
  <si>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</si>
  <si>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</si>
  <si>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</si>
  <si>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</si>
  <si>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</si>
  <si>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</si>
  <si>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</si>
  <si>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</si>
  <si>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</si>
  <si>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</si>
  <si>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</si>
  <si>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</si>
  <si>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</si>
  <si>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</si>
  <si>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</si>
  <si>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</si>
  <si>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</si>
  <si>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</si>
  <si>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</si>
  <si>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</si>
  <si>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</si>
  <si>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</si>
  <si>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</si>
  <si>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</si>
  <si>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</si>
  <si>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</si>
  <si>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</si>
  <si>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</si>
  <si>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</si>
  <si>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</si>
  <si>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</si>
  <si>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</si>
  <si>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</si>
  <si>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</si>
  <si>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</si>
  <si>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</si>
  <si>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</si>
  <si>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</si>
  <si>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</si>
  <si>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</si>
  <si>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</si>
  <si>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</si>
  <si>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</si>
  <si>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</si>
  <si>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</si>
  <si>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</si>
  <si>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</si>
  <si>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</si>
  <si>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</si>
  <si>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</si>
  <si>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</si>
  <si>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</si>
  <si>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</si>
  <si>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</si>
  <si>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</si>
  <si>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</si>
  <si>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</si>
  <si>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</si>
  <si>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</si>
  <si>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</si>
  <si>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</si>
  <si>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</si>
  <si>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</si>
  <si>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</si>
  <si>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</si>
  <si>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</si>
  <si>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</si>
  <si>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</si>
  <si>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</si>
  <si>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</si>
  <si>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</si>
  <si>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</si>
  <si>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</si>
  <si>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</si>
  <si>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</si>
  <si>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</si>
  <si>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</si>
  <si>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</si>
  <si>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</si>
  <si>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</si>
  <si>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</si>
  <si>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</si>
  <si>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</si>
  <si>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</si>
  <si>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</si>
  <si>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</si>
  <si>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</si>
  <si>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</si>
  <si>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</si>
  <si>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</si>
  <si>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</si>
  <si>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</si>
  <si>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</si>
  <si>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</si>
  <si>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</si>
  <si>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</si>
  <si>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</si>
  <si>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</si>
  <si>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</si>
  <si>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</si>
  <si>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</si>
  <si>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</si>
  <si>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</si>
  <si>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</si>
  <si>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</si>
  <si>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</si>
  <si>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</si>
  <si>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</si>
  <si>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</si>
  <si>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</si>
  <si>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</si>
  <si>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</si>
  <si>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</si>
  <si>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</si>
  <si>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</si>
  <si>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</si>
  <si>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</si>
  <si>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</si>
  <si>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</si>
  <si>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</si>
  <si>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</si>
  <si>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</si>
  <si>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</si>
  <si>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</si>
  <si>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</si>
  <si>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</si>
  <si>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</si>
  <si>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</si>
  <si>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</si>
  <si>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</si>
  <si>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</si>
  <si>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</si>
  <si>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</si>
  <si>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</si>
  <si>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</si>
  <si>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</si>
  <si>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</si>
  <si>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</si>
  <si>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</si>
  <si>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</si>
  <si>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</si>
  <si>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</si>
  <si>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</si>
  <si>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</si>
  <si>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</si>
  <si>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</si>
  <si>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</si>
  <si>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</si>
  <si>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</si>
  <si>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</si>
  <si>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</si>
  <si>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</si>
  <si>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</si>
  <si>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</si>
  <si>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</si>
  <si>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</si>
  <si>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</si>
  <si>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</si>
  <si>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</si>
  <si>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</si>
  <si>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</si>
  <si>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</si>
  <si>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</si>
  <si>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</si>
  <si>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</si>
  <si>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</si>
  <si>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</si>
  <si>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</si>
  <si>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</si>
  <si>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</si>
  <si>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</si>
  <si>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</si>
  <si>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</si>
  <si>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</si>
  <si>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</si>
  <si>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</si>
  <si>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</si>
  <si>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</si>
  <si>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</si>
  <si>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</si>
  <si>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</si>
  <si>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</si>
  <si>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</si>
  <si>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</si>
  <si>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</si>
  <si>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</si>
  <si>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</si>
  <si>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</si>
  <si>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</si>
  <si>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</si>
  <si>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</si>
  <si>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</si>
  <si>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</si>
  <si>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</si>
  <si>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</si>
  <si>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</si>
  <si>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</si>
  <si>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</si>
  <si>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</si>
  <si>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</si>
  <si>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</si>
  <si>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</si>
  <si>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</si>
  <si>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</si>
  <si>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</si>
  <si>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</si>
  <si>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</si>
  <si>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</si>
  <si>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</si>
  <si>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</si>
  <si>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</si>
  <si>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</si>
  <si>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</si>
  <si>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</si>
  <si>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</si>
  <si>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</si>
  <si>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</si>
  <si>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</si>
  <si>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</si>
  <si>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</si>
  <si>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</si>
  <si>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</si>
  <si>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</si>
  <si>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</si>
  <si>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</si>
  <si>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</si>
  <si>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</si>
  <si>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</si>
  <si>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</si>
  <si>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</si>
  <si>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</si>
  <si>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</si>
  <si>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</si>
  <si>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</si>
  <si>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</si>
  <si>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</si>
  <si>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</si>
  <si>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</si>
  <si>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</si>
  <si>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</si>
  <si>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</si>
  <si>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</si>
  <si>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</si>
  <si>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</si>
  <si>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</si>
  <si>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</si>
  <si>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</si>
  <si>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</si>
  <si>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</si>
  <si>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</si>
  <si>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</si>
  <si>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</si>
  <si>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</si>
  <si>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</si>
  <si>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</si>
  <si>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</si>
  <si>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</si>
  <si>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</si>
  <si>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</si>
  <si>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</si>
  <si>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</si>
  <si>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</si>
  <si>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</si>
  <si>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</si>
  <si>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</si>
  <si>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</si>
  <si>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</si>
  <si>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</si>
  <si>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</si>
  <si>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</si>
  <si>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</si>
  <si>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</si>
  <si>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</si>
  <si>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</si>
  <si>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</si>
  <si>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</si>
  <si>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</si>
  <si>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</si>
  <si>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</si>
  <si>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</si>
  <si>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</si>
  <si>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</si>
  <si>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</si>
  <si>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</si>
  <si>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</si>
  <si>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</si>
  <si>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</si>
  <si>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</si>
  <si>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</si>
  <si>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</si>
  <si>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</si>
  <si>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</si>
  <si>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</si>
  <si>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</si>
  <si>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</si>
  <si>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</si>
  <si>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</si>
  <si>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</si>
  <si>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</si>
  <si>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</si>
  <si>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</si>
  <si>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</si>
  <si>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</si>
  <si>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</si>
  <si>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</si>
  <si>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</si>
  <si>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</si>
  <si>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</si>
  <si>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</si>
  <si>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</si>
  <si>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</si>
  <si>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</si>
  <si>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</si>
  <si>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</si>
  <si>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</si>
  <si>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</si>
  <si>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</si>
  <si>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</si>
  <si>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</si>
  <si>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</si>
  <si>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</si>
  <si>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</si>
  <si>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</si>
  <si>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</si>
  <si>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</si>
  <si>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</si>
  <si>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</si>
  <si>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</si>
  <si>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</si>
  <si>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</si>
  <si>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</si>
  <si>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</si>
  <si>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</si>
  <si>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</si>
  <si>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</si>
  <si>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</si>
  <si>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</si>
  <si>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</si>
  <si>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</si>
  <si>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</si>
  <si>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</si>
  <si>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</si>
  <si>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</si>
  <si>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</si>
  <si>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</si>
  <si>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</si>
  <si>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</si>
  <si>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</si>
  <si>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</si>
  <si>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</si>
  <si>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</si>
  <si>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</si>
  <si>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</si>
  <si>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</si>
  <si>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</si>
  <si>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</si>
  <si>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</si>
  <si>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</si>
  <si>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</si>
  <si>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</si>
  <si>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</si>
  <si>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</si>
  <si>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</si>
  <si>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</si>
  <si>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</si>
  <si>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</si>
  <si>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</si>
  <si>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</si>
  <si>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</si>
  <si>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</si>
  <si>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</si>
  <si>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</si>
  <si>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</si>
  <si>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</si>
  <si>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</si>
  <si>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</si>
  <si>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</si>
  <si>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</si>
  <si>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</si>
  <si>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</si>
  <si>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</si>
  <si>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</si>
  <si>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</si>
  <si>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</si>
  <si>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</si>
  <si>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</si>
  <si>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</si>
  <si>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</si>
  <si>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</si>
  <si>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</si>
  <si>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</si>
  <si>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</si>
  <si>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</si>
  <si>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</si>
  <si>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</si>
  <si>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</si>
  <si>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</si>
  <si>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</si>
  <si>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</si>
  <si>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</si>
  <si>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</si>
  <si>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</si>
  <si>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</si>
  <si>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</si>
  <si>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</si>
  <si>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</si>
  <si>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</si>
  <si>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</si>
  <si>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</si>
  <si>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</si>
  <si>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</si>
  <si>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</si>
  <si>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</si>
  <si>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</si>
  <si>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</si>
  <si>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</si>
  <si>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</si>
  <si>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</si>
  <si>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</si>
  <si>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</si>
  <si>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</si>
  <si>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</si>
  <si>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</si>
  <si>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</si>
  <si>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</si>
  <si>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</si>
  <si>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</si>
  <si>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</si>
  <si>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</si>
  <si>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</si>
  <si>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</si>
  <si>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</si>
  <si>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</si>
  <si>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</si>
  <si>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</si>
  <si>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</si>
  <si>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</si>
  <si>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</si>
  <si>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</si>
  <si>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</si>
  <si>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</si>
  <si>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</si>
  <si>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</si>
  <si>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</si>
  <si>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</si>
  <si>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</si>
  <si>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</si>
  <si>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</si>
  <si>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</si>
  <si>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</si>
  <si>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</si>
  <si>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</si>
  <si>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</si>
  <si>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</si>
  <si>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</si>
  <si>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</si>
  <si>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</si>
  <si>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</si>
  <si>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</si>
  <si>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</si>
  <si>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</si>
  <si>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</si>
  <si>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</si>
  <si>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</si>
  <si>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</si>
  <si>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</si>
  <si>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</si>
  <si>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</si>
  <si>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</si>
  <si>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</si>
  <si>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</si>
  <si>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</si>
  <si>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</si>
  <si>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</si>
  <si>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</si>
  <si>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</si>
  <si>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</si>
  <si>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</si>
  <si>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</si>
  <si>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</si>
  <si>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</si>
  <si>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</si>
  <si>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</si>
  <si>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</si>
  <si>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</si>
  <si>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</si>
  <si>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</si>
  <si>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</si>
  <si>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</si>
  <si>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</si>
  <si>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</si>
  <si>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</si>
  <si>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</si>
  <si>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</si>
  <si>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</si>
  <si>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</si>
  <si>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</si>
  <si>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</si>
  <si>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</si>
  <si>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</si>
  <si>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</si>
  <si>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</si>
  <si>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</si>
  <si>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</si>
  <si>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</si>
  <si>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</si>
  <si>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</si>
  <si>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</si>
  <si>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</si>
  <si>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</si>
  <si>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</si>
  <si>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</si>
  <si>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</si>
  <si>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</si>
  <si>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</si>
  <si>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</si>
  <si>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</si>
  <si>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</si>
  <si>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</si>
  <si>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</si>
  <si>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</si>
  <si>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</si>
  <si>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</si>
  <si>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</si>
  <si>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</si>
  <si>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</si>
  <si>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</si>
  <si>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</si>
  <si>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</si>
  <si>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</si>
  <si>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</si>
  <si>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</si>
  <si>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</si>
  <si>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</si>
  <si>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</si>
  <si>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</si>
  <si>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</si>
  <si>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</si>
  <si>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</si>
  <si>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</si>
  <si>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</si>
  <si>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</si>
  <si>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</si>
  <si>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</si>
  <si>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</si>
  <si>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</si>
  <si>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</si>
  <si>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</si>
  <si>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</si>
  <si>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</si>
  <si>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</si>
  <si>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</si>
  <si>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</si>
  <si>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</si>
  <si>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</si>
  <si>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</si>
  <si>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</si>
  <si>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</si>
  <si>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</si>
  <si>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</si>
  <si>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</si>
  <si>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</si>
  <si>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</si>
  <si>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</si>
  <si>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</si>
  <si>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</si>
  <si>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</si>
  <si>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</si>
  <si>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</si>
  <si>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</si>
  <si>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</si>
  <si>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</si>
  <si>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</si>
  <si>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</si>
  <si>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</si>
  <si>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</si>
  <si>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</si>
  <si>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</si>
  <si>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</si>
  <si>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</si>
  <si>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</si>
  <si>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</si>
  <si>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</si>
  <si>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</si>
  <si>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</si>
  <si>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</si>
  <si>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</si>
  <si>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</si>
  <si>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</si>
  <si>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</si>
  <si>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</si>
  <si>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</si>
  <si>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</si>
  <si>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</si>
  <si>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</si>
  <si>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</si>
  <si>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</si>
  <si>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</si>
  <si>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</si>
  <si>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</si>
  <si>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</si>
  <si>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</si>
  <si>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</si>
  <si>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</si>
  <si>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</si>
  <si>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</si>
  <si>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</si>
  <si>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</si>
  <si>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</si>
  <si>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</si>
  <si>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</si>
  <si>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</si>
  <si>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</si>
  <si>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</si>
  <si>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</si>
  <si>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</si>
  <si>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</si>
  <si>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</si>
  <si>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</si>
  <si>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</si>
  <si>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</si>
  <si>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</si>
  <si>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</si>
  <si>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</si>
  <si>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</si>
  <si>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</si>
  <si>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</si>
  <si>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</si>
  <si>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</si>
  <si>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</si>
  <si>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</si>
  <si>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</si>
  <si>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</si>
  <si>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</si>
  <si>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</si>
  <si>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</si>
  <si>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</si>
  <si>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</si>
  <si>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</si>
  <si>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</si>
  <si>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</si>
  <si>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</si>
  <si>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</si>
  <si>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</si>
  <si>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</si>
  <si>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</si>
  <si>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</si>
  <si>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</si>
  <si>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</si>
  <si>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</si>
  <si>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</si>
  <si>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</si>
  <si>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</si>
  <si>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</si>
  <si>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</si>
  <si>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</si>
  <si>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</si>
  <si>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</si>
  <si>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</si>
  <si>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</si>
  <si>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</si>
  <si>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</si>
  <si>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</si>
  <si>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</si>
  <si>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</si>
  <si>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</si>
  <si>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</si>
  <si>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</si>
  <si>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</si>
  <si>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</si>
  <si>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</si>
  <si>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</si>
  <si>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</si>
  <si>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</si>
  <si>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</si>
  <si>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</si>
  <si>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</si>
  <si>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</si>
  <si>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</si>
  <si>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</si>
  <si>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</si>
  <si>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</si>
  <si>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</si>
  <si>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</si>
  <si>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</si>
  <si>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</si>
  <si>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</si>
  <si>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</si>
  <si>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</si>
  <si>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</si>
  <si>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</si>
  <si>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</si>
  <si>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</si>
  <si>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</si>
  <si>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</si>
  <si>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</si>
  <si>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</si>
  <si>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</si>
  <si>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</si>
  <si>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</si>
  <si>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</si>
  <si>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</si>
  <si>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</si>
  <si>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</si>
  <si>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</si>
  <si>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</si>
  <si>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</si>
  <si>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</si>
  <si>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</si>
  <si>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</si>
  <si>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</si>
  <si>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</si>
  <si>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</si>
  <si>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</si>
  <si>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</si>
  <si>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</si>
  <si>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</si>
  <si>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</si>
  <si>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</si>
  <si>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</si>
  <si>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</si>
  <si>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</si>
  <si>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</si>
  <si>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</si>
  <si>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</si>
  <si>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</si>
  <si>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</si>
  <si>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</si>
  <si>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</si>
  <si>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</si>
  <si>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</si>
  <si>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</si>
  <si>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</si>
  <si>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</si>
  <si>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</si>
  <si>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</si>
  <si>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</si>
  <si>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</si>
  <si>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</si>
  <si>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</si>
  <si>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</si>
  <si>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</si>
  <si>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</si>
  <si>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</si>
  <si>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</si>
  <si>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</si>
  <si>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</si>
  <si>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</si>
  <si>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</si>
  <si>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</si>
  <si>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</si>
  <si>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</si>
  <si>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</si>
  <si>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</si>
  <si>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</si>
  <si>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</si>
  <si>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</si>
  <si>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</si>
  <si>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</si>
  <si>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</si>
  <si>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</si>
  <si>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</si>
  <si>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</si>
  <si>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</si>
  <si>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</si>
  <si>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</si>
  <si>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</si>
  <si>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</si>
  <si>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</si>
  <si>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</si>
  <si>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</si>
  <si>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</si>
  <si>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</si>
  <si>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</si>
  <si>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</si>
  <si>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</si>
  <si>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</si>
  <si>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</si>
  <si>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</si>
  <si>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</si>
  <si>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</si>
  <si>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</si>
  <si>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</si>
  <si>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</si>
  <si>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</si>
  <si>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</si>
  <si>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</si>
  <si>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</si>
  <si>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</si>
  <si>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</si>
  <si>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</si>
  <si>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</si>
  <si>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</si>
  <si>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</si>
  <si>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</si>
  <si>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</si>
  <si>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</si>
  <si>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</si>
  <si>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</si>
  <si>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</si>
  <si>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</si>
  <si>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</si>
  <si>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</si>
  <si>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</si>
  <si>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</si>
  <si>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</si>
  <si>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</si>
  <si>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</si>
  <si>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</si>
  <si>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</si>
  <si>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</si>
  <si>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</si>
  <si>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</si>
  <si>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</si>
  <si>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</si>
  <si>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</si>
  <si>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</si>
  <si>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</si>
  <si>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</si>
  <si>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</si>
  <si>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</si>
  <si>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</si>
  <si>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</si>
  <si>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</si>
  <si>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</si>
  <si>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</si>
  <si>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</si>
  <si>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</si>
  <si>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</si>
  <si>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</si>
  <si>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</si>
  <si>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</si>
  <si>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</si>
  <si>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</si>
  <si>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</si>
  <si>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</si>
  <si>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</si>
  <si>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</si>
  <si>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</si>
  <si>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</si>
  <si>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</si>
  <si>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</si>
  <si>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</si>
  <si>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</si>
  <si>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</si>
  <si>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</si>
  <si>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</si>
  <si>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</si>
  <si>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</si>
  <si>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</si>
  <si>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</si>
  <si>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</si>
  <si>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</si>
  <si>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</si>
  <si>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</si>
  <si>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</si>
  <si>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</si>
  <si>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</si>
  <si>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</si>
  <si>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</si>
  <si>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</si>
  <si>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</si>
  <si>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</si>
  <si>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</si>
  <si>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</si>
  <si>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</si>
  <si>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</si>
  <si>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</si>
  <si>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</si>
  <si>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</si>
  <si>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</si>
  <si>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</si>
  <si>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</si>
  <si>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</si>
  <si>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</si>
  <si>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</si>
  <si>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</si>
  <si>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</si>
  <si>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</si>
  <si>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</si>
  <si>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</si>
  <si>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</si>
  <si>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</si>
  <si>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</si>
  <si>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</si>
  <si>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</si>
  <si>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</si>
  <si>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</si>
  <si>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</si>
  <si>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</si>
  <si>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</si>
  <si>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</si>
  <si>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</si>
  <si>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</si>
  <si>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</si>
  <si>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</si>
  <si>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</si>
  <si>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</si>
  <si>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</si>
  <si>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</si>
  <si>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</si>
  <si>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</si>
  <si>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</si>
  <si>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</si>
  <si>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</si>
  <si>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</si>
  <si>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</si>
  <si>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</si>
  <si>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</si>
  <si>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</si>
  <si>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</si>
  <si>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</si>
  <si>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</si>
  <si>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</si>
  <si>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</si>
  <si>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</si>
  <si>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</si>
  <si>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</si>
  <si>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</si>
  <si>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</si>
  <si>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</si>
  <si>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</si>
  <si>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</si>
  <si>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</si>
  <si>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</si>
  <si>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</si>
  <si>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</si>
  <si>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</si>
  <si>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</si>
  <si>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</si>
  <si>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</si>
  <si>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</si>
  <si>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</si>
  <si>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</si>
  <si>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</si>
  <si>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</si>
  <si>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</si>
  <si>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</si>
  <si>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</si>
  <si>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</si>
  <si>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</si>
  <si>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</si>
  <si>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</si>
  <si>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</si>
  <si>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</si>
  <si>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</si>
  <si>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</si>
  <si>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</si>
  <si>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</si>
  <si>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</si>
  <si>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</si>
  <si>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</si>
  <si>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</si>
  <si>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</si>
  <si>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</si>
  <si>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</si>
  <si>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</si>
  <si>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</si>
  <si>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</si>
  <si>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</si>
  <si>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</si>
  <si>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</si>
  <si>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</si>
  <si>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</si>
  <si>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</si>
  <si>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</si>
  <si>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</si>
  <si>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</si>
  <si>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</si>
  <si>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</si>
  <si>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</si>
  <si>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</si>
  <si>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</si>
  <si>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</si>
  <si>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</si>
  <si>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</si>
  <si>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</si>
  <si>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</si>
  <si>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</si>
  <si>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</si>
  <si>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</si>
  <si>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</si>
  <si>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</si>
  <si>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</si>
  <si>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</si>
  <si>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</si>
  <si>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</si>
  <si>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</si>
  <si>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</si>
  <si>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</si>
  <si>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</si>
  <si>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</si>
  <si>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</si>
  <si>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</si>
  <si>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</si>
  <si>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</si>
  <si>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</si>
  <si>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</si>
  <si>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</si>
  <si>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</si>
  <si>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</si>
  <si>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</si>
  <si>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</si>
  <si>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</si>
  <si>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</si>
  <si>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</si>
  <si>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</si>
  <si>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</si>
  <si>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</si>
  <si>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</si>
  <si>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</si>
  <si>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</si>
  <si>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</si>
  <si>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</si>
  <si>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</si>
  <si>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</si>
  <si>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</si>
  <si>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</si>
  <si>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</si>
  <si>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</si>
  <si>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</si>
  <si>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</si>
  <si>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</si>
  <si>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</si>
  <si>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</si>
  <si>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</si>
  <si>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</si>
  <si>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</si>
  <si>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</si>
  <si>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</si>
  <si>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</si>
  <si>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</si>
  <si>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</si>
  <si>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</si>
  <si>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</si>
  <si>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</si>
  <si>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</si>
  <si>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</si>
  <si>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</si>
  <si>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</si>
  <si>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</si>
  <si>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</si>
  <si>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</si>
  <si>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</si>
  <si>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</si>
  <si>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</si>
  <si>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</si>
  <si>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</si>
  <si>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</si>
  <si>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</si>
  <si>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</si>
  <si>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</si>
  <si>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</si>
  <si>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</si>
  <si>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</si>
  <si>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</si>
  <si>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</si>
  <si>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</si>
  <si>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</si>
  <si>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</si>
  <si>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</si>
  <si>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</si>
  <si>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</si>
  <si>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</si>
  <si>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</si>
  <si>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</si>
  <si>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</si>
  <si>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</si>
  <si>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</si>
  <si>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</si>
  <si>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</si>
  <si>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</si>
  <si>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</si>
  <si>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</si>
  <si>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</si>
  <si>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</si>
  <si>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</si>
  <si>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</si>
  <si>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</si>
  <si>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</si>
  <si>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</si>
  <si>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</si>
  <si>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</si>
  <si>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</si>
  <si>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</si>
  <si>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</si>
  <si>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</si>
  <si>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</si>
  <si>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</si>
  <si>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</si>
  <si>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</si>
  <si>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</si>
  <si>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</si>
  <si>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</si>
  <si>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</si>
  <si>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</si>
  <si>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</si>
  <si>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</si>
  <si>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</si>
  <si>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</si>
  <si>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</si>
  <si>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</si>
  <si>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</si>
  <si>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</si>
  <si>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</si>
  <si>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</si>
  <si>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</si>
  <si>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</si>
  <si>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</si>
  <si>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</si>
  <si>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</si>
  <si>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</si>
  <si>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</si>
  <si>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</si>
  <si>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</si>
  <si>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</si>
  <si>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</si>
  <si>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</si>
  <si>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</si>
  <si>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</si>
  <si>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</si>
  <si>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</si>
  <si>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</si>
  <si>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</si>
  <si>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</si>
  <si>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</si>
  <si>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</si>
  <si>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</si>
  <si>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</si>
  <si>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</si>
  <si>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</si>
  <si>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</si>
  <si>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</si>
  <si>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</si>
  <si>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</si>
  <si>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</si>
  <si>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</si>
  <si>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</si>
  <si>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</si>
  <si>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</si>
  <si>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</si>
  <si>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</si>
  <si>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</si>
  <si>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</si>
  <si>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</si>
  <si>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</si>
  <si>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</si>
  <si>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</si>
  <si>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</si>
  <si>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</si>
  <si>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</si>
  <si>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</si>
  <si>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</si>
  <si>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</si>
  <si>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</si>
  <si>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</si>
  <si>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</si>
  <si>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</si>
  <si>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</si>
  <si>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</si>
  <si>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</si>
  <si>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</si>
  <si>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</si>
  <si>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</si>
  <si>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</si>
  <si>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</si>
  <si>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</si>
  <si>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</si>
  <si>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</si>
  <si>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</si>
  <si>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</si>
  <si>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</si>
  <si>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</si>
  <si>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</si>
  <si>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</si>
  <si>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</si>
  <si>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</si>
  <si>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</si>
  <si>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</si>
  <si>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</si>
  <si>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</si>
  <si>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</si>
  <si>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</si>
  <si>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</si>
  <si>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</si>
  <si>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</si>
  <si>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</si>
  <si>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</si>
  <si>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</si>
  <si>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</si>
  <si>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</si>
  <si>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</si>
  <si>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</si>
  <si>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</si>
  <si>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</si>
  <si>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</si>
  <si>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</si>
  <si>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</si>
  <si>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</si>
  <si>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</si>
  <si>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</si>
  <si>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</si>
  <si>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</si>
  <si>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</si>
  <si>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</si>
  <si>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</si>
  <si>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</si>
  <si>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</si>
  <si>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</si>
  <si>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</si>
  <si>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</si>
  <si>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</si>
  <si>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</si>
  <si>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</si>
  <si>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</si>
  <si>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</si>
  <si>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</si>
  <si>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</si>
  <si>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</si>
  <si>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</si>
  <si>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</si>
  <si>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</si>
  <si>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</si>
  <si>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</si>
  <si>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</si>
  <si>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</si>
  <si>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</si>
  <si>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</si>
  <si>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</si>
  <si>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</si>
  <si>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</si>
  <si>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</si>
  <si>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</si>
  <si>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</si>
  <si>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</si>
  <si>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</si>
  <si>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</si>
  <si>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</si>
  <si>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</si>
  <si>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</si>
  <si>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</si>
  <si>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</si>
  <si>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</si>
  <si>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</si>
  <si>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</si>
  <si>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</si>
  <si>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</si>
  <si>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</si>
  <si>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</si>
  <si>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</si>
  <si>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</si>
  <si>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</si>
  <si>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</si>
  <si>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</si>
  <si>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</si>
  <si>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</si>
  <si>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</si>
  <si>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</si>
  <si>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</si>
  <si>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</si>
  <si>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</si>
  <si>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</si>
  <si>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</si>
  <si>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</si>
  <si>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</si>
  <si>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</si>
  <si>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</si>
  <si>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</si>
  <si>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</si>
  <si>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</si>
  <si>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</si>
  <si>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</si>
  <si>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</si>
  <si>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</si>
  <si>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</si>
  <si>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</si>
  <si>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</si>
  <si>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</si>
  <si>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</si>
  <si>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</si>
  <si>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</si>
  <si>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</si>
  <si>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</si>
  <si>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</si>
  <si>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</si>
  <si>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</si>
  <si>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</si>
  <si>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</si>
  <si>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</si>
  <si>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</si>
  <si>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</si>
  <si>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</si>
  <si>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</si>
  <si>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</si>
  <si>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</si>
  <si>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</si>
  <si>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</si>
  <si>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</si>
  <si>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</si>
  <si>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</si>
  <si>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</si>
  <si>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</si>
  <si>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</si>
  <si>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</si>
  <si>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</si>
  <si>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</si>
  <si>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</si>
  <si>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</si>
  <si>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</si>
  <si>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</si>
  <si>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</si>
  <si>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</si>
  <si>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</si>
  <si>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</si>
  <si>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</si>
  <si>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</si>
  <si>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</si>
  <si>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</si>
  <si>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</si>
  <si>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</si>
  <si>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</si>
  <si>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</si>
  <si>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</si>
  <si>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</si>
  <si>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</si>
  <si>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</si>
  <si>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</si>
  <si>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</si>
  <si>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</si>
  <si>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</si>
  <si>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</si>
  <si>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</si>
  <si>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</si>
  <si>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</si>
  <si>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</si>
  <si>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</si>
  <si>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</si>
  <si>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</si>
  <si>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</si>
  <si>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</si>
  <si>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</si>
  <si>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</si>
  <si>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</si>
  <si>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</si>
  <si>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</si>
  <si>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</si>
  <si>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</si>
  <si>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</si>
  <si>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</si>
  <si>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</si>
  <si>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</si>
  <si>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</si>
  <si>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</si>
  <si>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</si>
  <si>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</si>
  <si>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</si>
  <si>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</si>
  <si>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</si>
  <si>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</si>
  <si>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</si>
  <si>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</si>
  <si>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</si>
  <si>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</si>
  <si>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</si>
  <si>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</si>
  <si>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</si>
  <si>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</si>
  <si>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</si>
  <si>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</si>
  <si>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</si>
  <si>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</si>
  <si>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</si>
  <si>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</si>
  <si>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</si>
  <si>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</si>
  <si>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</si>
  <si>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</si>
  <si>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</si>
  <si>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</si>
  <si>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</si>
  <si>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</si>
  <si>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</si>
  <si>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</si>
  <si>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</si>
  <si>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</si>
  <si>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</si>
  <si>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</si>
  <si>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</si>
  <si>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</si>
  <si>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</si>
  <si>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</si>
  <si>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</si>
  <si>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</si>
  <si>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</si>
  <si>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</si>
  <si>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</si>
  <si>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</si>
  <si>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</si>
  <si>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</si>
  <si>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</si>
  <si>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</si>
  <si>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</si>
  <si>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</si>
  <si>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</si>
  <si>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</si>
  <si>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</si>
  <si>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</si>
  <si>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</si>
  <si>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</si>
  <si>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</si>
  <si>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</si>
  <si>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</si>
  <si>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</si>
  <si>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</si>
  <si>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</si>
  <si>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</si>
  <si>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</si>
  <si>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</si>
  <si>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</si>
  <si>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</si>
  <si>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</si>
  <si>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</si>
  <si>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</si>
  <si>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</si>
  <si>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</si>
  <si>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</si>
  <si>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</si>
  <si>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</si>
  <si>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</si>
  <si>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</si>
  <si>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</si>
  <si>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</si>
  <si>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</si>
  <si>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</si>
  <si>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</si>
  <si>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</si>
  <si>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</si>
  <si>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</si>
  <si>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</si>
  <si>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</si>
  <si>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</si>
  <si>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</si>
  <si>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</si>
  <si>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</si>
  <si>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</si>
  <si>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</si>
  <si>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</si>
  <si>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</si>
  <si>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</si>
  <si>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</si>
  <si>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</si>
  <si>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</si>
  <si>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</si>
  <si>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</si>
  <si>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</si>
  <si>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</si>
  <si>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</si>
  <si>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</si>
  <si>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</si>
  <si>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</si>
  <si>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</si>
  <si>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</si>
  <si>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</si>
  <si>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</si>
  <si>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</si>
  <si>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</si>
  <si>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</si>
  <si>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</si>
  <si>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</si>
  <si>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</si>
  <si>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</si>
  <si>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</si>
  <si>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</si>
  <si>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</si>
  <si>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</si>
  <si>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</si>
  <si>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</si>
  <si>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</si>
  <si>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</si>
  <si>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</si>
  <si>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</si>
  <si>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</si>
  <si>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</si>
  <si>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</si>
  <si>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</si>
  <si>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</si>
  <si>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</si>
  <si>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</si>
  <si>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</si>
  <si>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</si>
  <si>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</si>
  <si>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</si>
  <si>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</si>
  <si>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</si>
  <si>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</si>
  <si>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</si>
  <si>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</si>
  <si>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</si>
  <si>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</si>
  <si>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</si>
  <si>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</si>
  <si>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</si>
  <si>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</si>
  <si>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</si>
  <si>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</si>
  <si>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</si>
  <si>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</si>
  <si>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</si>
  <si>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</si>
  <si>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</si>
  <si>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</si>
  <si>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</si>
  <si>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</si>
  <si>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</si>
  <si>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</si>
  <si>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</si>
  <si>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</si>
  <si>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</si>
  <si>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</si>
  <si>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</si>
  <si>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</si>
  <si>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</si>
  <si>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</si>
  <si>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</si>
  <si>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</si>
  <si>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</si>
  <si>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</si>
  <si>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</si>
  <si>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</si>
  <si>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</si>
  <si>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</si>
  <si>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</si>
  <si>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</si>
  <si>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</si>
  <si>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</si>
  <si>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</si>
  <si>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</si>
  <si>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</si>
  <si>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</si>
  <si>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</si>
  <si>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</si>
  <si>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</si>
  <si>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</si>
  <si>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</si>
  <si>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</si>
  <si>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</si>
  <si>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</si>
  <si>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</si>
  <si>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</si>
  <si>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</si>
  <si>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</si>
  <si>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</si>
  <si>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</si>
  <si>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</si>
  <si>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</si>
  <si>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</si>
  <si>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</si>
  <si>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</si>
  <si>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</si>
  <si>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</si>
  <si>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</si>
  <si>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</si>
  <si>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</si>
  <si>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</si>
  <si>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</si>
  <si>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</si>
  <si>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</si>
  <si>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</si>
  <si>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</si>
  <si>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</si>
  <si>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</si>
  <si>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</si>
  <si>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</si>
  <si>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</si>
  <si>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</si>
  <si>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</si>
  <si>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</si>
  <si>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</si>
  <si>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</si>
  <si>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</si>
  <si>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</si>
  <si>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</si>
  <si>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</si>
  <si>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</si>
  <si>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</si>
  <si>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</si>
  <si>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</si>
  <si>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</si>
  <si>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</si>
  <si>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</si>
  <si>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</si>
  <si>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</si>
  <si>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</si>
  <si>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</si>
  <si>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</si>
  <si>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</si>
  <si>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</si>
  <si>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</si>
  <si>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</si>
  <si>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</si>
  <si>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</si>
  <si>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</si>
  <si>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</si>
  <si>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</si>
  <si>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</si>
  <si>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</si>
  <si>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</si>
  <si>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</si>
  <si>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</si>
  <si>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</si>
  <si>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</si>
  <si>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</si>
  <si>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</si>
  <si>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</si>
  <si>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</si>
  <si>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</si>
  <si>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</si>
  <si>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</si>
  <si>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</si>
  <si>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</si>
  <si>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</si>
  <si>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</si>
  <si>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</si>
  <si>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</si>
  <si>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</si>
  <si>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</si>
  <si>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</si>
  <si>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</si>
  <si>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</si>
  <si>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</si>
  <si>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</si>
  <si>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</si>
  <si>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</si>
  <si>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</si>
  <si>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</si>
  <si>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</si>
  <si>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</si>
  <si>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</si>
  <si>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</si>
  <si>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</si>
  <si>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</si>
  <si>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</si>
  <si>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</si>
  <si>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</si>
  <si>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</si>
  <si>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</si>
  <si>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</si>
  <si>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</si>
  <si>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</si>
  <si>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</si>
  <si>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</si>
  <si>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</si>
  <si>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</si>
  <si>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</si>
  <si>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</si>
  <si>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</si>
  <si>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</si>
  <si>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</si>
  <si>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</si>
  <si>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</si>
  <si>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</si>
  <si>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</si>
  <si>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</si>
  <si>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</si>
  <si>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</si>
  <si>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</si>
  <si>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</si>
  <si>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</si>
  <si>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</si>
  <si>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</si>
  <si>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</si>
  <si>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</si>
  <si>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</si>
  <si>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</si>
  <si>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</si>
  <si>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</si>
  <si>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</si>
  <si>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</si>
  <si>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</si>
  <si>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</si>
  <si>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</si>
  <si>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</si>
  <si>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</si>
  <si>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</si>
  <si>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</si>
  <si>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</si>
  <si>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</si>
  <si>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</si>
  <si>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</si>
  <si>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</si>
  <si>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</si>
  <si>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</si>
  <si>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</si>
  <si>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</si>
  <si>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</si>
  <si>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</si>
  <si>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</si>
  <si>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</si>
  <si>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</si>
  <si>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</si>
  <si>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</si>
  <si>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</si>
  <si>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</si>
  <si>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</si>
  <si>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</si>
  <si>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</si>
  <si>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</si>
  <si>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</si>
  <si>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</si>
  <si>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</si>
  <si>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</si>
  <si>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</si>
  <si>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</si>
  <si>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</si>
  <si>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</si>
  <si>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</si>
  <si>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</si>
  <si>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</si>
  <si>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</si>
  <si>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</si>
  <si>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</si>
  <si>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</si>
  <si>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</si>
  <si>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</si>
  <si>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</si>
  <si>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</si>
  <si>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</si>
  <si>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</si>
  <si>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</si>
  <si>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</si>
  <si>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</si>
  <si>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</si>
  <si>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</si>
  <si>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</si>
  <si>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</si>
  <si>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</si>
  <si>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</si>
  <si>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</si>
  <si>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</si>
  <si>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</si>
  <si>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</si>
  <si>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</si>
  <si>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</si>
  <si>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</si>
  <si>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</si>
  <si>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</si>
  <si>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</si>
  <si>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</si>
  <si>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</si>
  <si>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</si>
  <si>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</si>
  <si>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</si>
  <si>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</si>
  <si>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</si>
  <si>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</si>
  <si>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</si>
  <si>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</si>
  <si>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</si>
  <si>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</si>
  <si>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</si>
  <si>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</si>
  <si>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</si>
  <si>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</si>
  <si>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</si>
  <si>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</si>
  <si>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</si>
  <si>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</si>
  <si>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</si>
  <si>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</si>
  <si>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</si>
  <si>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</si>
  <si>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</si>
  <si>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</si>
  <si>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</si>
  <si>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</si>
  <si>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</si>
  <si>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</si>
  <si>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</si>
  <si>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</si>
  <si>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</si>
  <si>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</si>
  <si>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</si>
  <si>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</si>
  <si>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</si>
  <si>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</si>
  <si>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</si>
  <si>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</si>
  <si>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</si>
  <si>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</si>
  <si>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</si>
  <si>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</si>
  <si>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</si>
  <si>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</si>
  <si>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</si>
  <si>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</si>
  <si>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</si>
  <si>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</si>
  <si>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</si>
  <si>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</si>
  <si>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</si>
  <si>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</si>
  <si>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</si>
  <si>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</si>
  <si>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</si>
  <si>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</si>
  <si>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</si>
  <si>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</si>
  <si>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</si>
  <si>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</si>
  <si>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</si>
  <si>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</si>
  <si>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</si>
  <si>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</si>
  <si>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</si>
  <si>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</si>
  <si>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</si>
  <si>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</si>
  <si>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</si>
  <si>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</si>
  <si>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</si>
  <si>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</si>
  <si>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</si>
  <si>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</si>
  <si>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</si>
  <si>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</si>
  <si>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</si>
  <si>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</si>
  <si>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</si>
  <si>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</si>
  <si>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</si>
  <si>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</si>
  <si>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</si>
  <si>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</si>
  <si>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</si>
  <si>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</si>
  <si>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</si>
  <si>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</si>
  <si>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</si>
  <si>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</si>
  <si>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</si>
  <si>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</si>
  <si>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</si>
  <si>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</si>
  <si>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</si>
  <si>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</si>
  <si>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</si>
  <si>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</si>
  <si>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</si>
  <si>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</si>
  <si>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</si>
  <si>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</si>
  <si>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</si>
  <si>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</si>
  <si>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</si>
  <si>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</si>
  <si>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</si>
  <si>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</si>
  <si>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</si>
  <si>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</si>
  <si>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</si>
  <si>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</si>
  <si>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</si>
  <si>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</si>
  <si>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</si>
  <si>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</si>
  <si>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</si>
  <si>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</si>
  <si>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</si>
  <si>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</si>
  <si>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</si>
  <si>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</si>
  <si>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</si>
  <si>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</si>
  <si>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</si>
  <si>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</si>
  <si>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</si>
  <si>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</si>
  <si>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</si>
  <si>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</si>
  <si>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</si>
  <si>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</si>
  <si>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</si>
  <si>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</si>
  <si>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</si>
  <si>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</si>
  <si>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</si>
  <si>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</si>
  <si>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</si>
  <si>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</si>
  <si>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</si>
  <si>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</si>
  <si>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</si>
  <si>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</si>
  <si>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</si>
  <si>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</si>
  <si>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</si>
  <si>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</si>
  <si>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</si>
  <si>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</si>
  <si>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</si>
  <si>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</si>
  <si>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</si>
  <si>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</si>
  <si>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</si>
  <si>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</si>
  <si>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</si>
  <si>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</si>
  <si>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</si>
  <si>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</si>
  <si>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</si>
  <si>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</si>
  <si>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</si>
  <si>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</si>
  <si>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</si>
  <si>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</si>
  <si>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</si>
  <si>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</si>
  <si>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</si>
  <si>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</si>
  <si>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</si>
  <si>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</si>
  <si>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</si>
  <si>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</si>
  <si>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</si>
  <si>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</si>
  <si>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</si>
  <si>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</si>
  <si>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</si>
  <si>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</si>
  <si>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</si>
  <si>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</si>
  <si>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</si>
  <si>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</si>
  <si>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</si>
  <si>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</si>
  <si>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</si>
  <si>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</si>
  <si>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</si>
  <si>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</si>
  <si>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</si>
  <si>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</si>
  <si>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</si>
  <si>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</si>
  <si>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</si>
  <si>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</si>
  <si>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</si>
  <si>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</si>
  <si>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</si>
  <si>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</si>
  <si>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</si>
  <si>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</si>
  <si>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</si>
  <si>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</si>
  <si>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</si>
  <si>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</si>
  <si>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</si>
  <si>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</si>
  <si>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</si>
  <si>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</si>
  <si>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</si>
  <si>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</si>
  <si>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</si>
  <si>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</si>
  <si>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</si>
  <si>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</si>
  <si>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</si>
  <si>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</si>
  <si>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</si>
  <si>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</si>
  <si>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</si>
  <si>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</si>
  <si>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</si>
  <si>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</si>
  <si>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</si>
  <si>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</si>
  <si>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</si>
  <si>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</si>
  <si>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</si>
  <si>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</si>
  <si>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</si>
  <si>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</si>
  <si>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</si>
  <si>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</si>
  <si>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</si>
  <si>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</si>
  <si>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</si>
  <si>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</si>
  <si>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</si>
  <si>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</si>
  <si>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</si>
  <si>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</si>
  <si>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</si>
  <si>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</si>
  <si>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</si>
  <si>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</si>
  <si>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</si>
  <si>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</si>
  <si>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</si>
  <si>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</si>
  <si>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</si>
  <si>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</si>
  <si>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</si>
  <si>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</si>
  <si>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</si>
  <si>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</si>
  <si>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</si>
  <si>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</si>
  <si>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</si>
  <si>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</si>
  <si>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</si>
  <si>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</si>
  <si>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</si>
  <si>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</si>
  <si>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</si>
  <si>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</si>
  <si>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</si>
  <si>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</si>
  <si>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</si>
  <si>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</si>
  <si>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</si>
  <si>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</si>
  <si>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</si>
  <si>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</si>
  <si>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</si>
  <si>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</si>
  <si>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</si>
  <si>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</si>
  <si>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</si>
  <si>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</si>
  <si>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</si>
  <si>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</si>
  <si>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</si>
  <si>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</si>
  <si>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</si>
  <si>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</si>
  <si>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</si>
  <si>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</si>
  <si>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</si>
  <si>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</si>
  <si>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</si>
  <si>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</si>
  <si>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</si>
  <si>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</si>
  <si>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</si>
  <si>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</si>
  <si>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</si>
  <si>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</si>
  <si>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</si>
  <si>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</si>
  <si>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</si>
  <si>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</si>
  <si>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</si>
  <si>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</si>
  <si>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</si>
  <si>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</si>
  <si>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</si>
  <si>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</si>
  <si>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</si>
  <si>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</si>
  <si>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</si>
  <si>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</si>
  <si>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</si>
  <si>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</si>
  <si>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</si>
  <si>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</si>
  <si>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</si>
  <si>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</si>
  <si>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</si>
  <si>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</si>
  <si>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</si>
  <si>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</si>
  <si>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</si>
  <si>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</si>
  <si>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</si>
  <si>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</si>
  <si>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</si>
  <si>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</si>
  <si>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</si>
  <si>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</si>
  <si>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</si>
  <si>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</si>
  <si>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</si>
  <si>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</si>
  <si>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</si>
  <si>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</si>
  <si>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</si>
  <si>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</si>
  <si>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</si>
  <si>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</si>
  <si>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</si>
  <si>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</si>
  <si>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</si>
  <si>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</si>
  <si>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</si>
  <si>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</si>
  <si>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</si>
  <si>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</si>
  <si>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</si>
  <si>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</si>
  <si>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</si>
  <si>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</si>
  <si>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</si>
  <si>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</si>
  <si>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</si>
  <si>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</si>
  <si>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</si>
  <si>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</si>
  <si>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</si>
  <si>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</si>
  <si>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</si>
  <si>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</si>
  <si>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</si>
  <si>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</si>
  <si>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</si>
  <si>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</si>
  <si>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</si>
  <si>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</si>
  <si>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</si>
  <si>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</si>
  <si>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</si>
  <si>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</si>
  <si>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</si>
  <si>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</si>
  <si>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</si>
  <si>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</si>
  <si>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</si>
  <si>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</si>
  <si>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</si>
  <si>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</si>
  <si>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</si>
  <si>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</si>
  <si>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</si>
  <si>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</si>
  <si>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</si>
  <si>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</si>
  <si>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</si>
  <si>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</si>
  <si>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</si>
  <si>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</si>
  <si>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</si>
  <si>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</si>
  <si>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</si>
  <si>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</si>
  <si>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</si>
  <si>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</si>
  <si>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</si>
  <si>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</si>
  <si>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</si>
  <si>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</si>
  <si>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</si>
  <si>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</si>
  <si>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</si>
  <si>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</si>
  <si>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</si>
  <si>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</si>
  <si>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</si>
  <si>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</si>
  <si>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</si>
  <si>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</si>
  <si>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</si>
  <si>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</si>
  <si>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</si>
  <si>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</si>
  <si>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</si>
  <si>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</si>
  <si>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</si>
  <si>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</si>
  <si>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</si>
  <si>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</si>
  <si>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</si>
  <si>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</si>
  <si>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</si>
  <si>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</si>
  <si>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</si>
  <si>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</si>
  <si>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</si>
  <si>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</si>
  <si>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</si>
  <si>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</si>
  <si>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</si>
  <si>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</si>
  <si>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</si>
  <si>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</si>
  <si>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</si>
  <si>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</si>
  <si>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</si>
  <si>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</si>
  <si>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</si>
  <si>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</si>
  <si>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</si>
  <si>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</si>
  <si>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</si>
  <si>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</si>
  <si>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</si>
  <si>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</si>
  <si>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</si>
  <si>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</si>
  <si>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</si>
  <si>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</si>
  <si>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</si>
  <si>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</si>
  <si>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</si>
  <si>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</si>
  <si>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</si>
  <si>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</si>
  <si>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</si>
  <si>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</si>
  <si>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</si>
  <si>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</si>
  <si>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</si>
  <si>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</si>
  <si>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</si>
  <si>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</si>
  <si>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</si>
  <si>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</si>
  <si>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</si>
  <si>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</si>
  <si>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</si>
  <si>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</si>
  <si>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</si>
  <si>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</si>
  <si>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</si>
  <si>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</si>
  <si>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</si>
  <si>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</si>
  <si>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</si>
  <si>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</si>
  <si>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</si>
  <si>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</si>
  <si>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</si>
  <si>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</si>
  <si>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</si>
  <si>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</si>
  <si>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</si>
  <si>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</si>
  <si>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</si>
  <si>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</si>
  <si>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</si>
  <si>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</si>
  <si>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</si>
  <si>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</si>
  <si>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</si>
  <si>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</si>
  <si>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</si>
  <si>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</si>
  <si>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</si>
  <si>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</si>
  <si>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</si>
  <si>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</si>
  <si>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</si>
  <si>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</si>
  <si>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</si>
  <si>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</si>
  <si>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</si>
  <si>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</si>
  <si>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</si>
  <si>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</si>
  <si>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</si>
  <si>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</si>
  <si>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</si>
  <si>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</si>
  <si>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</si>
  <si>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</si>
  <si>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</si>
  <si>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</si>
  <si>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</si>
  <si>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</si>
  <si>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</si>
  <si>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</si>
  <si>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</si>
  <si>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</si>
  <si>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</si>
  <si>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</si>
  <si>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</si>
  <si>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</si>
  <si>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</si>
  <si>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</si>
  <si>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</si>
  <si>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</si>
  <si>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</si>
  <si>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</si>
  <si>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</si>
  <si>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</si>
  <si>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</si>
  <si>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</si>
  <si>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</si>
  <si>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</si>
  <si>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</si>
  <si>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</si>
  <si>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</si>
  <si>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</si>
  <si>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</si>
  <si>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</si>
  <si>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</si>
  <si>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</si>
  <si>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</si>
  <si>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</si>
  <si>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</si>
  <si>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</si>
  <si>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</si>
  <si>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</si>
  <si>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</si>
  <si>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</si>
  <si>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</si>
  <si>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</si>
  <si>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</si>
  <si>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</si>
  <si>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</si>
  <si>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</si>
  <si>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</si>
  <si>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</si>
  <si>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</si>
  <si>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</si>
  <si>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</si>
  <si>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</si>
  <si>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</si>
  <si>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</si>
  <si>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</si>
  <si>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</si>
  <si>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</si>
  <si>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</si>
  <si>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</si>
  <si>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</si>
  <si>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</si>
  <si>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</si>
  <si>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</si>
  <si>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</si>
  <si>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</si>
  <si>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</si>
  <si>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</si>
  <si>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</si>
  <si>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</si>
  <si>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</si>
  <si>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</si>
  <si>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</si>
  <si>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</si>
  <si>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</si>
  <si>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</si>
  <si>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</si>
  <si>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</si>
  <si>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</si>
  <si>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</si>
  <si>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</si>
  <si>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</si>
  <si>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</si>
  <si>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</si>
  <si>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</si>
  <si>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</si>
  <si>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</si>
  <si>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</si>
  <si>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</si>
  <si>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</si>
  <si>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</si>
  <si>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</si>
  <si>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</si>
  <si>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</si>
  <si>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</si>
  <si>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</si>
  <si>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</si>
  <si>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</si>
  <si>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</si>
  <si>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</si>
  <si>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</si>
  <si>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</si>
  <si>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</si>
  <si>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</si>
  <si>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</si>
  <si>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</si>
  <si>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</si>
  <si>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</si>
  <si>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</si>
  <si>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</si>
  <si>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</si>
  <si>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</si>
  <si>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</si>
  <si>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</si>
  <si>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</si>
  <si>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</si>
  <si>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</si>
  <si>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</si>
  <si>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</si>
  <si>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</si>
  <si>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</si>
  <si>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</si>
  <si>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</si>
  <si>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</si>
  <si>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</si>
  <si>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</si>
  <si>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</si>
  <si>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</si>
  <si>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</si>
  <si>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</si>
  <si>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</si>
  <si>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</si>
  <si>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</si>
  <si>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</si>
  <si>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</si>
  <si>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</si>
  <si>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</si>
  <si>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</si>
  <si>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</si>
  <si>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</si>
  <si>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</si>
  <si>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</si>
  <si>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</si>
  <si>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</si>
  <si>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</si>
  <si>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</si>
  <si>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</si>
  <si>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</si>
  <si>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</si>
  <si>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</si>
  <si>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</si>
  <si>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</si>
  <si>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</si>
  <si>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</si>
  <si>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</si>
  <si>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</si>
  <si>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</si>
  <si>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</si>
  <si>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</si>
  <si>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</si>
  <si>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</si>
  <si>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</si>
  <si>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</si>
  <si>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</si>
  <si>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</si>
  <si>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</si>
  <si>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</si>
  <si>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</si>
  <si>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</si>
  <si>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</si>
  <si>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</si>
  <si>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</si>
  <si>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</si>
  <si>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</si>
  <si>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</si>
  <si>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</si>
  <si>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</si>
  <si>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</si>
  <si>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</si>
  <si>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</si>
  <si>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</si>
  <si>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</si>
  <si>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</si>
  <si>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</si>
  <si>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</si>
  <si>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</si>
  <si>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</si>
  <si>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</si>
  <si>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</si>
  <si>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</si>
  <si>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</si>
  <si>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</si>
  <si>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</si>
  <si>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</si>
  <si>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</si>
  <si>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</si>
  <si>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</si>
  <si>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</si>
  <si>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</si>
  <si>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</si>
  <si>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</si>
  <si>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</si>
  <si>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</si>
  <si>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</si>
  <si>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</si>
  <si>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</si>
  <si>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</si>
  <si>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</si>
  <si>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</si>
  <si>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</si>
  <si>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</si>
  <si>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</si>
  <si>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</si>
  <si>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</si>
  <si>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</si>
  <si>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</si>
  <si>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</si>
  <si>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</si>
  <si>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</si>
  <si>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</si>
  <si>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</si>
  <si>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</si>
  <si>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</si>
  <si>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</si>
  <si>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</si>
  <si>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</si>
  <si>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</si>
  <si>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</si>
  <si>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</si>
  <si>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</si>
  <si>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</si>
  <si>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</si>
  <si>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</si>
  <si>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</si>
  <si>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</si>
  <si>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</si>
  <si>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</si>
  <si>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</si>
  <si>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</si>
  <si>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</si>
  <si>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</si>
  <si>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</si>
  <si>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</si>
  <si>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</si>
  <si>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</si>
  <si>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</si>
  <si>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</si>
  <si>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</si>
  <si>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</si>
  <si>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</si>
  <si>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</si>
  <si>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</si>
  <si>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</si>
  <si>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</si>
  <si>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</si>
  <si>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</si>
  <si>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</si>
  <si>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</si>
  <si>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</si>
  <si>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</si>
  <si>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</si>
  <si>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</si>
  <si>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</si>
  <si>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</si>
  <si>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</si>
  <si>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</si>
  <si>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</si>
  <si>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</si>
  <si>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</si>
  <si>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</si>
  <si>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</si>
  <si>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</si>
  <si>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</si>
  <si>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</si>
  <si>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</si>
  <si>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</si>
  <si>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</si>
  <si>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</si>
  <si>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</si>
  <si>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</si>
  <si>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</si>
  <si>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</si>
  <si>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</si>
  <si>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</si>
  <si>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</si>
  <si>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</si>
  <si>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</si>
  <si>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</si>
  <si>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</si>
  <si>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</si>
  <si>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</si>
  <si>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</si>
  <si>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</si>
  <si>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</si>
  <si>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</si>
  <si>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</si>
  <si>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</si>
  <si>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</si>
  <si>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</si>
  <si>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</si>
  <si>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</si>
  <si>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</si>
  <si>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</si>
  <si>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</si>
  <si>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</si>
  <si>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</si>
  <si>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</si>
  <si>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</si>
  <si>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</si>
  <si>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</si>
  <si>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</si>
  <si>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</si>
  <si>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</si>
  <si>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</si>
  <si>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</si>
  <si>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</si>
  <si>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</si>
  <si>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</si>
  <si>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</si>
  <si>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</si>
  <si>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</si>
  <si>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</si>
  <si>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</si>
  <si>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</si>
  <si>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</si>
  <si>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</si>
  <si>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</si>
  <si>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</si>
  <si>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</si>
  <si>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</si>
  <si>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</si>
  <si>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</si>
  <si>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</si>
  <si>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</si>
  <si>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</si>
  <si>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</si>
  <si>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</si>
  <si>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</si>
  <si>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</si>
  <si>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</si>
  <si>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</si>
  <si>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</si>
  <si>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</si>
  <si>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</si>
  <si>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</si>
  <si>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</si>
  <si>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</si>
  <si>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</si>
  <si>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</si>
  <si>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</si>
  <si>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</si>
  <si>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</si>
  <si>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</si>
  <si>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</si>
  <si>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</si>
  <si>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</si>
  <si>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</si>
  <si>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</si>
  <si>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</si>
  <si>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</si>
  <si>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</si>
  <si>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</si>
  <si>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</si>
  <si>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</si>
  <si>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</si>
  <si>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</si>
  <si>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</si>
  <si>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</si>
  <si>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</si>
  <si>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</si>
  <si>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</si>
  <si>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</si>
  <si>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</si>
  <si>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</si>
  <si>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</si>
  <si>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</si>
  <si>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</si>
  <si>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</si>
  <si>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</si>
  <si>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</si>
  <si>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</si>
  <si>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</si>
  <si>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</si>
  <si>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</si>
  <si>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</si>
  <si>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</si>
  <si>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</si>
  <si>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</si>
  <si>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</si>
  <si>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</si>
  <si>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</si>
  <si>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</si>
  <si>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</si>
  <si>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</si>
  <si>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</si>
  <si>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</si>
  <si>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</si>
  <si>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</si>
  <si>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</si>
  <si>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</si>
  <si>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</si>
  <si>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</si>
  <si>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</si>
  <si>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</si>
  <si>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</si>
  <si>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</si>
  <si>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</si>
  <si>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</si>
  <si>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</si>
  <si>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</si>
  <si>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</si>
  <si>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</si>
  <si>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</si>
  <si>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</si>
  <si>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</si>
  <si>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</si>
  <si>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</si>
  <si>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</si>
  <si>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</si>
  <si>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</si>
  <si>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</si>
  <si>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</si>
  <si>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</si>
  <si>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</si>
  <si>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</si>
  <si>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</si>
  <si>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</si>
  <si>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</si>
  <si>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</si>
  <si>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</si>
  <si>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</si>
  <si>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</si>
  <si>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</si>
  <si>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</si>
  <si>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</si>
  <si>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</si>
  <si>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</si>
  <si>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</si>
  <si>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</si>
  <si>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</si>
  <si>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</si>
  <si>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</si>
  <si>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</si>
  <si>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</si>
  <si>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</si>
  <si>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</si>
  <si>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</si>
  <si>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</si>
  <si>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</si>
  <si>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</si>
  <si>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</si>
  <si>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</si>
  <si>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</si>
  <si>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</si>
  <si>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</si>
  <si>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</si>
  <si>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</si>
  <si>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</si>
  <si>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</si>
  <si>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</si>
  <si>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</si>
  <si>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</si>
  <si>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</si>
  <si>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</si>
  <si>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</si>
  <si>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</si>
  <si>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</si>
  <si>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</si>
  <si>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</si>
  <si>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</si>
  <si>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</si>
  <si>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</si>
  <si>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</si>
  <si>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</si>
  <si>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</si>
  <si>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</si>
  <si>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</si>
  <si>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</si>
  <si>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</si>
  <si>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</si>
  <si>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</si>
  <si>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</si>
  <si>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</si>
  <si>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</si>
  <si>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</si>
  <si>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</si>
  <si>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</si>
  <si>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</si>
  <si>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</si>
  <si>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</si>
  <si>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</si>
  <si>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</si>
  <si>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</si>
  <si>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</si>
  <si>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</si>
  <si>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</si>
  <si>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</si>
  <si>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</si>
  <si>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</si>
  <si>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</si>
  <si>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</si>
  <si>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</si>
  <si>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</si>
  <si>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</si>
  <si>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</si>
  <si>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</si>
  <si>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</si>
  <si>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</si>
  <si>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</si>
  <si>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</si>
  <si>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</si>
  <si>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</si>
  <si>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</si>
  <si>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</si>
  <si>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</si>
  <si>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</si>
  <si>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</si>
  <si>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</si>
  <si>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</si>
  <si>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</si>
  <si>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</si>
  <si>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</si>
  <si>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</si>
  <si>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</si>
  <si>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</si>
  <si>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</si>
  <si>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</si>
  <si>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</si>
  <si>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</si>
  <si>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</si>
  <si>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</si>
  <si>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</si>
  <si>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</si>
  <si>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</si>
  <si>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</si>
  <si>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</si>
  <si>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</si>
  <si>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</si>
  <si>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</si>
  <si>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</si>
  <si>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</si>
  <si>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</si>
  <si>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</si>
  <si>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</si>
  <si>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</si>
  <si>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</si>
  <si>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</si>
  <si>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</si>
  <si>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</si>
  <si>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</si>
  <si>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</si>
  <si>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</si>
  <si>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</si>
  <si>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</si>
  <si>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</si>
  <si>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</si>
  <si>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</si>
  <si>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</si>
  <si>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</si>
  <si>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</si>
  <si>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</si>
  <si>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</si>
  <si>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</si>
  <si>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</si>
  <si>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</si>
  <si>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</si>
  <si>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</si>
  <si>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</si>
  <si>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</si>
  <si>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</si>
  <si>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</si>
  <si>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</si>
  <si>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</si>
  <si>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</si>
  <si>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</si>
  <si>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</si>
  <si>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</si>
  <si>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</si>
  <si>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</si>
  <si>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</si>
  <si>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</si>
  <si>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</si>
  <si>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</si>
  <si>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</si>
  <si>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</si>
  <si>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</si>
  <si>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</si>
  <si>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</si>
  <si>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</si>
  <si>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</si>
  <si>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</si>
  <si>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</si>
  <si>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</si>
  <si>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</si>
  <si>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</si>
  <si>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</si>
  <si>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</si>
  <si>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</si>
  <si>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</si>
  <si>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</si>
  <si>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</si>
  <si>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</si>
  <si>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</si>
  <si>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</si>
  <si>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</si>
  <si>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</si>
  <si>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</si>
  <si>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</si>
  <si>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</si>
  <si>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</si>
  <si>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</si>
  <si>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</si>
  <si>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</si>
  <si>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</si>
  <si>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</si>
  <si>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</si>
  <si>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</si>
  <si>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</si>
  <si>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</si>
  <si>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</si>
  <si>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</si>
  <si>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</si>
  <si>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</si>
  <si>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</si>
  <si>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</si>
  <si>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</si>
  <si>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</si>
  <si>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</si>
  <si>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</si>
  <si>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</si>
  <si>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</si>
  <si>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</si>
  <si>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</si>
  <si>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</si>
  <si>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</si>
  <si>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</si>
  <si>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</si>
  <si>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</si>
  <si>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</si>
  <si>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</si>
  <si>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</si>
  <si>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</si>
  <si>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</si>
  <si>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</si>
  <si>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</si>
  <si>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</si>
  <si>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</si>
  <si>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</si>
  <si>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</si>
  <si>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</si>
  <si>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</si>
  <si>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</si>
  <si>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</si>
  <si>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</si>
  <si>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</si>
  <si>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</si>
  <si>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</si>
  <si>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</si>
  <si>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</si>
  <si>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</si>
  <si>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</si>
  <si>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</si>
  <si>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</si>
  <si>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</si>
  <si>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</si>
  <si>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</si>
  <si>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</si>
  <si>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</si>
  <si>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</si>
  <si>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</si>
  <si>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</si>
  <si>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</si>
  <si>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</si>
  <si>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</si>
  <si>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</si>
  <si>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</si>
  <si>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</si>
  <si>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</si>
  <si>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</si>
  <si>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</si>
  <si>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</si>
  <si>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</si>
  <si>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</si>
  <si>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</si>
  <si>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</si>
  <si>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</si>
  <si>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</si>
  <si>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</si>
  <si>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</si>
  <si>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</si>
  <si>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</si>
  <si>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</si>
  <si>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</si>
  <si>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</si>
  <si>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</si>
  <si>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</si>
  <si>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</si>
  <si>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</si>
  <si>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</si>
  <si>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</si>
  <si>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</si>
  <si>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</si>
  <si>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</si>
  <si>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</si>
  <si>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</si>
  <si>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</si>
  <si>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</si>
  <si>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</si>
  <si>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</si>
  <si>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</si>
  <si>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</si>
  <si>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</si>
  <si>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</si>
  <si>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</si>
  <si>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</si>
  <si>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</si>
  <si>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</si>
  <si>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</si>
  <si>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</si>
  <si>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</si>
  <si>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</si>
  <si>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</si>
  <si>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</si>
  <si>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</si>
  <si>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</si>
  <si>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</si>
  <si>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</si>
  <si>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</si>
  <si>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</si>
  <si>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</si>
  <si>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</si>
  <si>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</si>
  <si>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</si>
  <si>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</si>
  <si>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</si>
  <si>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</si>
  <si>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</si>
  <si>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</si>
  <si>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</si>
  <si>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</si>
  <si>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</si>
  <si>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</si>
  <si>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</si>
  <si>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</si>
  <si>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</si>
  <si>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</si>
  <si>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</si>
  <si>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</si>
  <si>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</si>
  <si>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</si>
  <si>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</si>
  <si>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</si>
  <si>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</si>
  <si>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</si>
  <si>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</si>
  <si>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</si>
  <si>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</si>
  <si>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</si>
  <si>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</si>
  <si>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</si>
  <si>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</si>
  <si>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</si>
  <si>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</si>
  <si>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</si>
  <si>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</si>
  <si>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</si>
  <si>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</si>
  <si>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</si>
  <si>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</si>
  <si>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</si>
  <si>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</si>
  <si>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</si>
  <si>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</si>
  <si>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</si>
  <si>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</si>
  <si>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</si>
  <si>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</si>
  <si>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</si>
  <si>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</si>
  <si>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</si>
  <si>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</si>
  <si>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</si>
  <si>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</si>
  <si>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</si>
  <si>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</si>
  <si>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</si>
  <si>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</si>
  <si>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</si>
  <si>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</si>
  <si>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</si>
  <si>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</si>
  <si>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</si>
  <si>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</si>
  <si>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</si>
  <si>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</si>
  <si>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</si>
  <si>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</si>
  <si>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</si>
  <si>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</si>
  <si>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</si>
  <si>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</si>
  <si>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</si>
  <si>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</si>
  <si>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</si>
  <si>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</si>
  <si>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</si>
  <si>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</si>
  <si>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</si>
  <si>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</si>
  <si>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</si>
  <si>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</si>
  <si>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</si>
  <si>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</si>
  <si>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</si>
  <si>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</si>
  <si>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</si>
  <si>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</si>
  <si>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</si>
  <si>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</si>
  <si>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</si>
  <si>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</si>
  <si>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</si>
  <si>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</si>
  <si>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</si>
  <si>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</si>
  <si>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</si>
  <si>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</si>
  <si>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</si>
  <si>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</si>
  <si>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</si>
  <si>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</si>
  <si>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</si>
  <si>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</si>
  <si>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</si>
  <si>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</si>
  <si>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</si>
  <si>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</si>
  <si>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</si>
  <si>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</si>
  <si>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</si>
  <si>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</si>
  <si>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</si>
  <si>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</si>
  <si>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</si>
  <si>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</si>
  <si>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</si>
  <si>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</si>
  <si>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</si>
  <si>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</si>
  <si>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</si>
  <si>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</si>
  <si>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</si>
  <si>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</si>
  <si>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</si>
  <si>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</si>
  <si>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</si>
  <si>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</si>
  <si>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</si>
  <si>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</si>
  <si>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</si>
  <si>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</si>
  <si>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</si>
  <si>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</si>
  <si>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</si>
  <si>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</si>
  <si>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</si>
  <si>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</si>
  <si>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</si>
  <si>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</si>
  <si>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</si>
  <si>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</si>
  <si>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</si>
  <si>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</si>
  <si>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</si>
  <si>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</si>
  <si>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</si>
  <si>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</si>
  <si>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</si>
  <si>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</si>
  <si>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</si>
  <si>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</si>
  <si>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</si>
  <si>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</si>
  <si>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</si>
  <si>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</si>
  <si>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</si>
  <si>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</si>
  <si>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</si>
  <si>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</si>
  <si>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</si>
  <si>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</si>
  <si>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</si>
  <si>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</si>
  <si>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</si>
  <si>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</si>
  <si>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</si>
  <si>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</si>
  <si>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</si>
  <si>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</si>
  <si>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</si>
  <si>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</si>
  <si>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</si>
  <si>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</si>
  <si>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</si>
  <si>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</si>
  <si>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</si>
  <si>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</si>
  <si>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</si>
  <si>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</si>
  <si>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</si>
  <si>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</si>
  <si>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</si>
  <si>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</si>
  <si>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</si>
  <si>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</si>
  <si>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</si>
  <si>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</si>
  <si>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</si>
  <si>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</si>
  <si>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</si>
  <si>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</si>
  <si>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</si>
  <si>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</si>
  <si>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</si>
  <si>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</si>
  <si>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</si>
  <si>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</si>
  <si>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</si>
  <si>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</si>
  <si>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</si>
  <si>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</si>
  <si>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</si>
  <si>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</si>
  <si>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</si>
  <si>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</si>
  <si>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</si>
  <si>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</si>
  <si>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</si>
  <si>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</si>
  <si>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</si>
  <si>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</si>
  <si>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</si>
  <si>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</si>
  <si>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</si>
  <si>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</si>
  <si>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</si>
  <si>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</si>
  <si>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</si>
  <si>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</si>
  <si>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</si>
  <si>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</si>
  <si>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</si>
  <si>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</si>
  <si>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</si>
  <si>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</si>
  <si>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</si>
  <si>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</si>
  <si>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</si>
  <si>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</si>
  <si>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</si>
  <si>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</si>
  <si>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</si>
  <si>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</si>
  <si>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</si>
  <si>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</si>
  <si>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</si>
  <si>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</si>
  <si>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</si>
  <si>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</si>
  <si>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</si>
  <si>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</si>
  <si>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</si>
  <si>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</si>
  <si>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</si>
  <si>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</si>
  <si>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</si>
  <si>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</si>
  <si>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</si>
  <si>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</si>
  <si>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</si>
  <si>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</si>
  <si>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</si>
  <si>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</si>
  <si>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</si>
  <si>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</si>
  <si>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</si>
  <si>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</si>
  <si>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</si>
  <si>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</si>
  <si>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</si>
  <si>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</si>
  <si>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</si>
  <si>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</si>
  <si>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</si>
  <si>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</si>
  <si>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</si>
  <si>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</si>
  <si>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</si>
  <si>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</si>
  <si>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</si>
  <si>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</si>
  <si>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</si>
  <si>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</si>
  <si>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</si>
  <si>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</si>
  <si>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</si>
  <si>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</si>
  <si>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</si>
  <si>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</si>
  <si>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</si>
  <si>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</si>
  <si>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</si>
  <si>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</si>
  <si>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</si>
  <si>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</si>
  <si>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</si>
  <si>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</si>
  <si>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</si>
  <si>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</si>
  <si>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</si>
  <si>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</si>
  <si>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</si>
  <si>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</si>
  <si>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</si>
  <si>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</si>
  <si>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</si>
  <si>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</si>
  <si>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</si>
  <si>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</si>
  <si>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</si>
  <si>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</si>
  <si>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</si>
  <si>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</si>
  <si>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</si>
  <si>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</si>
  <si>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</si>
  <si>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</si>
  <si>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</si>
  <si>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</si>
  <si>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</si>
  <si>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</si>
  <si>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</si>
  <si>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</si>
  <si>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</si>
  <si>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</si>
  <si>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</si>
  <si>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</si>
  <si>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</si>
  <si>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</si>
  <si>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</si>
  <si>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</si>
  <si>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</si>
  <si>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</si>
  <si>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</si>
  <si>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</si>
  <si>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</si>
  <si>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</si>
  <si>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</si>
  <si>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</si>
  <si>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</si>
  <si>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</si>
  <si>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</si>
  <si>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</si>
  <si>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</si>
  <si>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</si>
  <si>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</si>
  <si>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</si>
  <si>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</si>
  <si>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</si>
  <si>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</si>
  <si>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</si>
  <si>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</si>
  <si>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</si>
  <si>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</si>
  <si>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</si>
  <si>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</si>
  <si>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</si>
  <si>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</si>
  <si>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</si>
  <si>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</si>
  <si>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</si>
  <si>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</si>
  <si>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</si>
  <si>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</si>
  <si>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</si>
  <si>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</si>
  <si>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</si>
  <si>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</si>
  <si>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</si>
  <si>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</si>
  <si>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</si>
  <si>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</si>
  <si>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</si>
  <si>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</si>
  <si>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</si>
  <si>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</si>
  <si>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</si>
  <si>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</si>
  <si>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</si>
  <si>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</si>
  <si>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</si>
  <si>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</si>
  <si>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</si>
  <si>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</si>
  <si>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</si>
  <si>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</si>
  <si>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</si>
  <si>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</si>
  <si>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</si>
  <si>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</si>
  <si>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</si>
  <si>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</si>
  <si>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</si>
  <si>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</si>
  <si>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</si>
  <si>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</si>
  <si>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</si>
  <si>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</si>
  <si>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</si>
  <si>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</si>
  <si>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</si>
  <si>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</si>
  <si>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</si>
  <si>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</si>
  <si>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</si>
  <si>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</si>
  <si>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</si>
  <si>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</si>
  <si>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</si>
  <si>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</si>
  <si>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</si>
  <si>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</si>
  <si>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</si>
  <si>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</si>
  <si>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</si>
  <si>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</si>
  <si>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</si>
  <si>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</si>
  <si>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</si>
  <si>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</si>
  <si>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</si>
  <si>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</si>
  <si>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</si>
  <si>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</si>
  <si>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</si>
  <si>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</si>
  <si>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</si>
  <si>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</si>
  <si>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</si>
  <si>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</si>
  <si>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</si>
  <si>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</si>
  <si>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</si>
  <si>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</si>
  <si>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</si>
  <si>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</si>
  <si>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</si>
  <si>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</si>
  <si>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</si>
  <si>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</si>
  <si>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</si>
  <si>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</si>
  <si>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</si>
  <si>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</si>
  <si>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</si>
  <si>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</si>
  <si>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</si>
  <si>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</si>
  <si>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</si>
  <si>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</si>
  <si>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</si>
  <si>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</si>
  <si>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</si>
  <si>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</si>
  <si>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</si>
  <si>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</si>
  <si>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</si>
  <si>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</si>
  <si>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</si>
  <si>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</si>
  <si>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</si>
  <si>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</si>
  <si>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</si>
  <si>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</si>
  <si>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</si>
  <si>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</si>
  <si>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</si>
  <si>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</si>
  <si>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</si>
  <si>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</si>
  <si>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</si>
  <si>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</si>
  <si>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</si>
  <si>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</si>
  <si>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</si>
  <si>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</si>
  <si>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</si>
  <si>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</si>
  <si>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</si>
  <si>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</si>
  <si>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</si>
  <si>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</si>
  <si>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</si>
  <si>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</si>
  <si>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</si>
  <si>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</si>
  <si>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</si>
  <si>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</si>
  <si>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</si>
  <si>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</si>
  <si>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</si>
  <si>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</si>
  <si>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</si>
  <si>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</si>
  <si>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</si>
  <si>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</si>
  <si>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</si>
  <si>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</si>
  <si>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</si>
  <si>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</si>
  <si>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</si>
  <si>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</si>
  <si>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</si>
  <si>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</si>
  <si>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</si>
  <si>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</si>
  <si>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</si>
  <si>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</si>
  <si>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</si>
  <si>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</si>
  <si>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</si>
  <si>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</si>
  <si>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</si>
  <si>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</si>
  <si>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</si>
  <si>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</si>
  <si>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</si>
  <si>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</si>
  <si>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</si>
  <si>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</si>
  <si>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</si>
  <si>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</si>
  <si>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</si>
  <si>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</si>
  <si>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</si>
  <si>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</si>
  <si>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</si>
  <si>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</si>
  <si>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</si>
  <si>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</si>
  <si>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</si>
  <si>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</si>
  <si>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</si>
  <si>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</si>
  <si>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</si>
  <si>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</si>
  <si>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</si>
  <si>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</si>
  <si>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</si>
  <si>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</si>
  <si>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</si>
  <si>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</si>
  <si>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</si>
  <si>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</si>
  <si>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</si>
  <si>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</si>
  <si>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</si>
  <si>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</si>
  <si>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</si>
  <si>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</si>
  <si>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</si>
  <si>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</si>
  <si>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</si>
  <si>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</si>
  <si>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</si>
  <si>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</si>
  <si>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</si>
  <si>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</si>
  <si>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</si>
  <si>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</si>
  <si>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</si>
  <si>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</si>
  <si>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</si>
  <si>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</si>
  <si>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</si>
  <si>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</si>
  <si>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</si>
  <si>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</si>
  <si>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</si>
  <si>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</si>
  <si>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</si>
  <si>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</si>
  <si>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</si>
  <si>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</si>
  <si>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</si>
  <si>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</si>
  <si>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</si>
  <si>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</si>
  <si>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</si>
  <si>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</si>
  <si>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</si>
  <si>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</si>
  <si>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</si>
  <si>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</si>
  <si>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</si>
  <si>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</si>
  <si>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</si>
  <si>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</si>
  <si>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</si>
  <si>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</si>
  <si>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</si>
  <si>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</si>
  <si>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</si>
  <si>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</si>
  <si>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</si>
  <si>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</si>
  <si>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</si>
  <si>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</si>
  <si>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</si>
  <si>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</si>
  <si>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</si>
  <si>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</si>
  <si>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</si>
  <si>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</si>
  <si>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</si>
  <si>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</si>
  <si>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</si>
  <si>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</si>
  <si>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</si>
  <si>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</si>
  <si>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</si>
  <si>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</si>
  <si>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</si>
  <si>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</si>
  <si>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</si>
  <si>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</si>
  <si>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</si>
  <si>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</si>
  <si>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</si>
  <si>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</si>
  <si>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</si>
  <si>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</si>
  <si>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</si>
  <si>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</si>
  <si>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</si>
  <si>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</si>
  <si>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</si>
  <si>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</si>
  <si>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</si>
  <si>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</si>
  <si>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</si>
  <si>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</si>
  <si>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</si>
  <si>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</si>
  <si>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</si>
  <si>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</si>
  <si>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</si>
  <si>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</si>
  <si>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</si>
  <si>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</si>
  <si>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</si>
  <si>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</si>
  <si>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</si>
  <si>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</si>
  <si>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</si>
  <si>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</si>
  <si>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</si>
  <si>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</si>
  <si>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</si>
  <si>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</si>
  <si>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</si>
  <si>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</si>
  <si>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</si>
  <si>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</si>
  <si>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</si>
  <si>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</si>
  <si>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</si>
  <si>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</si>
  <si>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</si>
  <si>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</si>
  <si>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</si>
  <si>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</si>
  <si>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</si>
  <si>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</si>
  <si>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</si>
  <si>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</si>
  <si>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</si>
  <si>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</si>
  <si>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</si>
  <si>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</si>
  <si>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</si>
  <si>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</si>
  <si>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</si>
  <si>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</si>
  <si>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</si>
  <si>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</si>
  <si>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</si>
  <si>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</si>
  <si>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</si>
  <si>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</si>
  <si>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</si>
  <si>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</si>
  <si>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</si>
  <si>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</si>
  <si>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</si>
  <si>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</si>
  <si>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</si>
  <si>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</si>
  <si>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</si>
  <si>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</si>
  <si>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</si>
  <si>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</si>
  <si>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</si>
  <si>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</si>
  <si>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</si>
  <si>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</si>
  <si>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</si>
  <si>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</si>
  <si>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</si>
  <si>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</si>
  <si>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</si>
  <si>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</si>
  <si>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</si>
  <si>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</si>
  <si>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</si>
  <si>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</si>
  <si>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</si>
  <si>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</si>
  <si>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</si>
  <si>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</si>
  <si>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</si>
  <si>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</si>
  <si>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</si>
  <si>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</si>
  <si>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</si>
  <si>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</si>
  <si>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</si>
  <si>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</si>
  <si>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</si>
  <si>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</si>
  <si>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</si>
  <si>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</si>
  <si>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</si>
  <si>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</si>
  <si>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</si>
  <si>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</si>
  <si>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</si>
  <si>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</si>
  <si>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</si>
  <si>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</si>
  <si>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</si>
  <si>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</si>
  <si>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</si>
  <si>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</si>
  <si>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</si>
  <si>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</si>
  <si>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</si>
  <si>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</si>
  <si>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</si>
  <si>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</si>
  <si>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</si>
  <si>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</si>
  <si>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</si>
  <si>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</si>
  <si>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</si>
  <si>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</si>
  <si>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</si>
  <si>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</si>
  <si>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</si>
  <si>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</si>
  <si>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</si>
  <si>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</si>
  <si>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</si>
  <si>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</si>
  <si>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</si>
  <si>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</si>
  <si>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</si>
  <si>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</si>
  <si>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</si>
  <si>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</si>
  <si>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</si>
  <si>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</si>
  <si>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</si>
  <si>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</si>
  <si>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</si>
  <si>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</si>
  <si>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</si>
  <si>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</si>
  <si>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</si>
  <si>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</si>
  <si>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</si>
  <si>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</si>
  <si>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</si>
  <si>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</si>
  <si>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</si>
  <si>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</si>
  <si>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</si>
  <si>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</si>
  <si>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</si>
  <si>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</si>
  <si>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</si>
  <si>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</si>
  <si>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</si>
  <si>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</si>
  <si>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</si>
  <si>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</si>
  <si>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</si>
  <si>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</si>
  <si>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</si>
  <si>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</si>
  <si>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</si>
  <si>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</si>
  <si>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</si>
  <si>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</si>
  <si>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</si>
  <si>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</si>
  <si>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</si>
  <si>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</si>
  <si>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</si>
  <si>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</si>
  <si>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</si>
  <si>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</si>
  <si>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</si>
  <si>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</si>
  <si>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</si>
  <si>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</si>
  <si>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</si>
  <si>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</si>
  <si>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</si>
  <si>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</si>
  <si>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</si>
  <si>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</si>
  <si>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</si>
  <si>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</si>
  <si>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</si>
  <si>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</si>
  <si>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</si>
  <si>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</si>
  <si>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</si>
  <si>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</si>
  <si>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</si>
  <si>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</si>
  <si>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</si>
  <si>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</si>
  <si>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</si>
  <si>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</si>
  <si>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</si>
  <si>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</si>
  <si>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</si>
  <si>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</si>
  <si>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</si>
  <si>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</si>
  <si>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</si>
  <si>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</si>
  <si>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</si>
  <si>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</si>
  <si>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</si>
  <si>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</si>
  <si>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</si>
  <si>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</si>
  <si>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</si>
  <si>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</si>
  <si>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</si>
  <si>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</si>
  <si>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</si>
  <si>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</si>
  <si>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</si>
  <si>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</si>
  <si>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</si>
  <si>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</si>
  <si>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</si>
  <si>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</si>
  <si>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</si>
  <si>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</si>
  <si>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</si>
  <si>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</si>
  <si>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</si>
  <si>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</si>
  <si>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</si>
  <si>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</si>
  <si>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</si>
  <si>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</si>
  <si>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</si>
  <si>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</si>
  <si>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</si>
  <si>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</si>
  <si>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</si>
  <si>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</si>
  <si>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</si>
  <si>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</si>
  <si>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</si>
  <si>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</si>
  <si>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</si>
  <si>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</si>
  <si>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</si>
  <si>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</si>
  <si>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</si>
  <si>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</si>
  <si>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</si>
  <si>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</si>
  <si>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</si>
  <si>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</si>
  <si>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</si>
  <si>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</si>
  <si>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</si>
  <si>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</si>
  <si>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</si>
  <si>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</si>
  <si>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</si>
  <si>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</si>
  <si>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</si>
  <si>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</si>
  <si>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</si>
  <si>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</si>
  <si>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</si>
  <si>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</si>
  <si>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</si>
  <si>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</si>
  <si>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</si>
  <si>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</si>
  <si>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</si>
  <si>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</si>
  <si>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</si>
  <si>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</si>
  <si>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</si>
  <si>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</si>
  <si>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</si>
  <si>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</si>
  <si>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</si>
  <si>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</si>
  <si>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</si>
  <si>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</si>
  <si>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</si>
  <si>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</si>
  <si>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</si>
  <si>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</si>
  <si>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</si>
  <si>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</si>
  <si>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</si>
  <si>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</si>
  <si>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</si>
  <si>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</si>
  <si>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</si>
  <si>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</si>
  <si>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</si>
  <si>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</si>
  <si>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</si>
  <si>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</si>
  <si>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</si>
  <si>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</si>
  <si>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</si>
  <si>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</si>
  <si>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</si>
  <si>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</si>
  <si>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</si>
  <si>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</si>
  <si>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</si>
  <si>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</si>
  <si>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</si>
  <si>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</si>
  <si>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</si>
  <si>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</si>
  <si>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</si>
  <si>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</si>
  <si>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</si>
  <si>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</si>
  <si>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</si>
  <si>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</si>
  <si>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</si>
  <si>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</si>
  <si>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</si>
  <si>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</si>
  <si>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</si>
  <si>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</si>
  <si>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</si>
  <si>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</si>
  <si>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</si>
  <si>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</si>
  <si>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</si>
  <si>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</si>
  <si>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</si>
  <si>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</si>
  <si>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</si>
  <si>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</si>
  <si>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</si>
  <si>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</si>
  <si>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</si>
  <si>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</si>
  <si>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</si>
  <si>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</si>
  <si>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</si>
  <si>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</si>
  <si>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</si>
  <si>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</si>
  <si>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</si>
  <si>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</si>
  <si>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</si>
  <si>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</si>
  <si>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</si>
  <si>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</si>
  <si>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</si>
  <si>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</si>
  <si>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</si>
  <si>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</si>
  <si>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</si>
  <si>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</si>
  <si>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</si>
  <si>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</si>
  <si>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</si>
  <si>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</si>
  <si>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</si>
  <si>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</si>
  <si>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</si>
  <si>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</si>
  <si>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</si>
  <si>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</si>
  <si>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</si>
  <si>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</si>
  <si>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</si>
  <si>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</si>
  <si>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</si>
  <si>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</si>
  <si>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</si>
  <si>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</si>
  <si>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</si>
  <si>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</si>
  <si>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</si>
  <si>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</si>
  <si>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</si>
  <si>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</si>
  <si>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</si>
  <si>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</si>
  <si>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</si>
  <si>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</si>
  <si>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</si>
  <si>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</si>
  <si>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</si>
  <si>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</si>
  <si>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</si>
  <si>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</si>
  <si>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</si>
  <si>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</si>
  <si>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</si>
  <si>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</si>
  <si>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</si>
  <si>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</si>
  <si>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</si>
  <si>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</si>
  <si>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</si>
  <si>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</si>
  <si>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</si>
  <si>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</si>
  <si>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</si>
  <si>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</si>
  <si>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</si>
  <si>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</si>
  <si>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</si>
  <si>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</si>
  <si>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</si>
  <si>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</si>
  <si>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</si>
  <si>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</si>
  <si>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</si>
  <si>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</si>
  <si>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</si>
  <si>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</si>
  <si>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</si>
  <si>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</si>
  <si>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</si>
  <si>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</si>
  <si>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</si>
  <si>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</si>
  <si>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</si>
  <si>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</si>
  <si>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</si>
  <si>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</si>
  <si>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</si>
  <si>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</si>
  <si>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</si>
  <si>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</si>
  <si>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</si>
  <si>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</si>
  <si>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</si>
  <si>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</si>
  <si>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</si>
  <si>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</si>
  <si>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</si>
  <si>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</si>
  <si>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</si>
  <si>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</si>
  <si>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</si>
  <si>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</si>
  <si>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</si>
  <si>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</si>
  <si>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</si>
  <si>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</si>
  <si>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</si>
  <si>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</si>
  <si>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</si>
  <si>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</si>
  <si>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</si>
  <si>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</si>
  <si>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</si>
  <si>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</si>
  <si>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</si>
  <si>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</si>
  <si>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</si>
  <si>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</si>
  <si>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</si>
  <si>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</si>
  <si>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</si>
  <si>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</si>
  <si>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</si>
  <si>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</si>
  <si>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</si>
  <si>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</si>
  <si>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</si>
  <si>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</si>
  <si>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</si>
  <si>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</si>
  <si>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</si>
  <si>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</si>
  <si>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</si>
  <si>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</si>
  <si>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</si>
  <si>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</si>
  <si>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</si>
  <si>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</si>
  <si>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</si>
  <si>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</si>
  <si>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</si>
  <si>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</si>
  <si>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</si>
  <si>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</si>
  <si>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</si>
  <si>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</si>
  <si>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</si>
  <si>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</si>
  <si>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</si>
  <si>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</si>
  <si>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</si>
  <si>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</si>
  <si>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</si>
  <si>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</si>
  <si>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</si>
  <si>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</si>
  <si>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</si>
  <si>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</si>
  <si>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</si>
  <si>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</si>
  <si>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</si>
  <si>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</si>
  <si>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</si>
  <si>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</si>
  <si>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</si>
  <si>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</si>
  <si>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</si>
  <si>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</si>
  <si>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</si>
  <si>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</si>
  <si>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</si>
  <si>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</si>
  <si>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</si>
  <si>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</si>
  <si>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</si>
  <si>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</si>
  <si>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</si>
  <si>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</si>
  <si>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</si>
  <si>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</si>
  <si>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</si>
  <si>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</si>
  <si>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</si>
  <si>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</si>
  <si>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</si>
  <si>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</si>
  <si>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</si>
  <si>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</si>
  <si>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</si>
  <si>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</si>
  <si>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</si>
  <si>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</si>
  <si>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</si>
  <si>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</si>
  <si>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</si>
  <si>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</si>
  <si>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</si>
  <si>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</si>
  <si>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</si>
  <si>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</si>
  <si>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</si>
  <si>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</si>
  <si>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</si>
  <si>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</si>
  <si>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</si>
  <si>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</si>
  <si>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</si>
  <si>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</si>
  <si>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</si>
  <si>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</si>
  <si>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</si>
  <si>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</si>
  <si>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</si>
  <si>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</si>
  <si>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</si>
  <si>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</si>
  <si>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</si>
  <si>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</si>
  <si>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</si>
  <si>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</si>
  <si>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</si>
  <si>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</si>
  <si>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</si>
  <si>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</si>
  <si>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</si>
  <si>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</si>
  <si>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</si>
  <si>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</si>
  <si>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</si>
  <si>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</si>
  <si>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</si>
  <si>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</si>
  <si>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</si>
  <si>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</si>
  <si>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</si>
  <si>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</si>
  <si>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</si>
  <si>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</si>
  <si>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</si>
  <si>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</si>
  <si>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</si>
  <si>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</si>
  <si>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</si>
  <si>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</si>
  <si>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</si>
  <si>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</si>
  <si>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</si>
  <si>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</si>
  <si>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</si>
  <si>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</si>
  <si>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</si>
  <si>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</si>
  <si>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</si>
  <si>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</si>
  <si>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</si>
  <si>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</si>
  <si>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</si>
  <si>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</si>
  <si>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</si>
  <si>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</si>
  <si>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</si>
  <si>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</si>
  <si>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</si>
  <si>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</si>
  <si>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</si>
  <si>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</si>
  <si>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</si>
  <si>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</si>
  <si>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</si>
  <si>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</si>
  <si>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</si>
  <si>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</si>
  <si>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</si>
  <si>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</si>
  <si>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</si>
  <si>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</si>
  <si>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</si>
  <si>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</si>
  <si>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</si>
  <si>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</si>
  <si>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</si>
  <si>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</si>
  <si>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</si>
  <si>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</si>
  <si>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</si>
  <si>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</si>
  <si>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</si>
  <si>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</si>
  <si>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</si>
  <si>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</si>
  <si>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</si>
  <si>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</si>
  <si>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</si>
  <si>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</si>
  <si>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</si>
  <si>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</si>
  <si>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</si>
  <si>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</si>
  <si>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</si>
  <si>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</si>
  <si>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</si>
  <si>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</si>
  <si>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</si>
  <si>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</si>
  <si>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</si>
  <si>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</si>
  <si>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</si>
  <si>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</si>
  <si>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</si>
  <si>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</si>
  <si>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</si>
  <si>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</si>
  <si>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</si>
  <si>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</si>
  <si>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</si>
  <si>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</si>
  <si>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</si>
  <si>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</si>
  <si>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</si>
  <si>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</si>
  <si>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</si>
  <si>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</si>
  <si>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</si>
  <si>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</si>
  <si>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</si>
  <si>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</si>
  <si>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</si>
  <si>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</si>
  <si>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</si>
  <si>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</si>
  <si>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</si>
  <si>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</si>
  <si>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</si>
  <si>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</si>
  <si>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</si>
  <si>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</si>
  <si>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</si>
  <si>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</si>
  <si>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</si>
  <si>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</si>
  <si>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</si>
  <si>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</si>
  <si>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</si>
  <si>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</si>
  <si>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</si>
  <si>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</si>
  <si>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</si>
  <si>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</si>
  <si>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</si>
  <si>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</si>
  <si>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</si>
  <si>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</si>
  <si>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</si>
  <si>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</si>
  <si>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</si>
  <si>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</si>
  <si>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</si>
  <si>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</si>
  <si>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</si>
  <si>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</si>
  <si>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</si>
  <si>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</si>
  <si>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</si>
  <si>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</si>
  <si>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</si>
  <si>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</si>
  <si>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</si>
  <si>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</si>
  <si>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</si>
  <si>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</si>
  <si>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</si>
  <si>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</si>
  <si>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</si>
  <si>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</si>
  <si>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</si>
  <si>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</si>
  <si>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</si>
  <si>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</si>
  <si>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</si>
  <si>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</si>
  <si>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</si>
  <si>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</si>
  <si>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</si>
  <si>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</si>
  <si>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</si>
  <si>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</si>
  <si>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</si>
  <si>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</si>
  <si>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</si>
  <si>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</si>
  <si>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</si>
  <si>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</si>
  <si>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</si>
  <si>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</si>
  <si>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</si>
  <si>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</si>
  <si>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</si>
  <si>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</si>
  <si>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</si>
  <si>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</si>
  <si>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</si>
  <si>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</si>
  <si>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</si>
  <si>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</si>
  <si>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</si>
  <si>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</si>
  <si>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</si>
  <si>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</si>
  <si>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</si>
  <si>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</si>
  <si>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</si>
  <si>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</si>
  <si>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</si>
  <si>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</si>
  <si>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</si>
  <si>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</si>
  <si>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</si>
  <si>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</si>
  <si>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</si>
  <si>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</si>
  <si>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</si>
  <si>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</si>
  <si>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</si>
  <si>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</si>
  <si>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</si>
  <si>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</si>
  <si>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</si>
  <si>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</si>
  <si>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</si>
  <si>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</si>
  <si>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</si>
  <si>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</si>
  <si>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</si>
  <si>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</si>
  <si>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</si>
  <si>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</si>
  <si>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</si>
  <si>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</si>
  <si>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</si>
  <si>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</si>
  <si>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</si>
  <si>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</si>
  <si>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</si>
  <si>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</si>
  <si>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</si>
  <si>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</si>
  <si>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</si>
  <si>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</si>
  <si>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</si>
  <si>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</si>
  <si>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</si>
  <si>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</si>
  <si>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</si>
  <si>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</si>
  <si>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</si>
  <si>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</si>
  <si>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</si>
  <si>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</si>
  <si>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</si>
  <si>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</si>
  <si>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</si>
  <si>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</si>
  <si>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</si>
  <si>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</si>
  <si>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</si>
  <si>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</si>
  <si>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</si>
  <si>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</si>
  <si>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</si>
  <si>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</si>
  <si>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</si>
  <si>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</si>
  <si>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</si>
  <si>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</si>
  <si>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</si>
  <si>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</si>
  <si>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</si>
  <si>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</si>
  <si>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</si>
  <si>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</si>
  <si>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</si>
  <si>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</si>
  <si>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</si>
  <si>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</si>
  <si>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</si>
  <si>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</si>
  <si>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</si>
  <si>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</si>
  <si>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</si>
  <si>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</si>
  <si>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</si>
  <si>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</si>
  <si>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</si>
  <si>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</si>
  <si>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</si>
  <si>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</si>
  <si>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</si>
  <si>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</si>
  <si>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</si>
  <si>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</si>
  <si>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</si>
  <si>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</si>
  <si>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</si>
  <si>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</si>
  <si>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</si>
  <si>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</si>
  <si>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</si>
  <si>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</si>
  <si>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</si>
  <si>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</si>
  <si>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</si>
  <si>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</si>
  <si>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</si>
  <si>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</si>
  <si>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</si>
  <si>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</si>
  <si>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</si>
  <si>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</si>
  <si>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</si>
  <si>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</si>
  <si>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</si>
  <si>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</si>
  <si>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</si>
  <si>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</si>
  <si>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</si>
  <si>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</si>
  <si>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</si>
  <si>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</si>
  <si>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</si>
  <si>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</si>
  <si>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</si>
  <si>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</si>
  <si>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</si>
  <si>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</si>
  <si>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</si>
  <si>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</si>
  <si>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</si>
  <si>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</si>
  <si>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</si>
  <si>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</si>
  <si>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</si>
  <si>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</si>
  <si>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</si>
  <si>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</si>
  <si>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</si>
  <si>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</si>
  <si>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</si>
  <si>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</si>
  <si>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</si>
  <si>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</si>
  <si>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</si>
  <si>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</si>
  <si>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</si>
  <si>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</si>
  <si>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</si>
  <si>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</si>
  <si>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</si>
  <si>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</si>
  <si>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</si>
  <si>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</si>
  <si>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</si>
  <si>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</si>
  <si>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</si>
  <si>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</si>
  <si>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</si>
  <si>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</si>
  <si>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</si>
  <si>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</si>
  <si>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</si>
  <si>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</si>
  <si>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</si>
  <si>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</si>
  <si>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</si>
  <si>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</si>
  <si>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</si>
  <si>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</si>
  <si>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</si>
  <si>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</si>
  <si>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</si>
  <si>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</si>
  <si>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</si>
  <si>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</si>
  <si>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</si>
  <si>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</si>
  <si>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</si>
  <si>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</si>
  <si>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</si>
  <si>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</si>
  <si>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</si>
  <si>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</si>
  <si>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</si>
  <si>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</si>
  <si>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</si>
  <si>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</si>
  <si>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</si>
  <si>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</si>
  <si>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</si>
  <si>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</si>
  <si>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</si>
  <si>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</si>
  <si>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</si>
  <si>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</si>
  <si>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</si>
  <si>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</si>
  <si>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</si>
  <si>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</si>
  <si>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</si>
  <si>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</si>
  <si>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</si>
  <si>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</si>
  <si>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</si>
  <si>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</si>
  <si>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</si>
  <si>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</si>
  <si>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</si>
  <si>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</si>
  <si>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</si>
  <si>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</si>
  <si>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</si>
  <si>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</si>
  <si>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</si>
  <si>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</si>
  <si>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</si>
  <si>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</si>
  <si>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</si>
  <si>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</si>
  <si>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</si>
  <si>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</si>
  <si>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</si>
  <si>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</si>
  <si>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</si>
  <si>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</si>
  <si>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</si>
  <si>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</si>
  <si>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</si>
  <si>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</si>
  <si>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</si>
  <si>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</si>
  <si>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</si>
  <si>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</si>
  <si>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</si>
  <si>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</si>
  <si>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</si>
  <si>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</si>
  <si>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</si>
  <si>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</si>
  <si>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</si>
  <si>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</si>
  <si>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</si>
  <si>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</si>
  <si>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</si>
  <si>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</si>
  <si>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</si>
  <si>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</si>
  <si>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</si>
  <si>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</si>
  <si>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</si>
  <si>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</si>
  <si>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</si>
  <si>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</si>
  <si>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</si>
  <si>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</si>
  <si>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</si>
  <si>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</si>
  <si>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</si>
  <si>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</si>
  <si>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</si>
  <si>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</si>
  <si>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</si>
  <si>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</si>
  <si>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</si>
  <si>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</si>
  <si>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</si>
  <si>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</si>
  <si>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</si>
  <si>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</si>
  <si>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</si>
  <si>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</si>
  <si>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</si>
  <si>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</si>
  <si>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</si>
  <si>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</si>
  <si>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</si>
  <si>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</si>
  <si>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</si>
  <si>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</si>
  <si>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</si>
  <si>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</si>
  <si>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</si>
  <si>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</si>
  <si>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</si>
  <si>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</si>
  <si>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</si>
  <si>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</si>
  <si>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</si>
  <si>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</si>
  <si>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</si>
  <si>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</si>
  <si>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</si>
  <si>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</si>
  <si>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</si>
  <si>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</si>
  <si>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</si>
  <si>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</si>
  <si>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</si>
  <si>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</si>
  <si>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</si>
  <si>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</si>
  <si>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</si>
  <si>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</si>
  <si>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</si>
  <si>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</si>
  <si>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</si>
  <si>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</si>
  <si>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</si>
  <si>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</si>
  <si>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</si>
  <si>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</si>
  <si>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</si>
  <si>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</si>
  <si>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</si>
  <si>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</si>
  <si>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</si>
  <si>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</si>
  <si>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</si>
  <si>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</si>
  <si>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</si>
  <si>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</si>
  <si>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</si>
  <si>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</si>
  <si>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</si>
  <si>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</si>
  <si>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</si>
  <si>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</si>
  <si>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</si>
  <si>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</si>
  <si>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</si>
  <si>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</si>
  <si>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</si>
  <si>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</si>
  <si>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</si>
  <si>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</si>
  <si>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</si>
  <si>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</si>
  <si>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</si>
  <si>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</si>
  <si>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</si>
  <si>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</si>
  <si>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</si>
  <si>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</si>
  <si>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</si>
  <si>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</si>
  <si>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</si>
  <si>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</si>
  <si>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</si>
  <si>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</si>
  <si>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</si>
  <si>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</si>
  <si>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</si>
  <si>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</si>
  <si>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</si>
  <si>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</si>
  <si>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</si>
  <si>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</si>
  <si>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</si>
  <si>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</si>
  <si>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</si>
  <si>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</si>
  <si>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</si>
  <si>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</si>
  <si>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</si>
  <si>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</si>
  <si>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</si>
  <si>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</si>
  <si>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</si>
  <si>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</si>
  <si>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</si>
  <si>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</si>
  <si>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</si>
  <si>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</si>
  <si>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</si>
  <si>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</si>
  <si>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</si>
  <si>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</si>
  <si>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</si>
  <si>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</si>
  <si>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</si>
  <si>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</si>
  <si>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</si>
  <si>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</si>
  <si>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</si>
  <si>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</si>
  <si>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</si>
  <si>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</si>
  <si>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</si>
  <si>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</si>
  <si>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</si>
  <si>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</si>
  <si>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</si>
  <si>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</si>
  <si>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</si>
  <si>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</si>
  <si>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</si>
  <si>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</si>
  <si>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</si>
  <si>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</si>
  <si>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</si>
  <si>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</si>
  <si>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</si>
  <si>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</si>
  <si>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</si>
  <si>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</si>
  <si>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</si>
  <si>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</si>
  <si>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</si>
  <si>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</si>
  <si>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</si>
  <si>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</si>
  <si>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</si>
  <si>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</si>
  <si>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</si>
  <si>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</si>
  <si>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</si>
  <si>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</si>
  <si>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</si>
  <si>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</si>
  <si>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</si>
  <si>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</si>
  <si>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</si>
  <si>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</si>
  <si>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</si>
  <si>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</si>
  <si>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</si>
  <si>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</si>
  <si>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</si>
  <si>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</si>
  <si>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</si>
  <si>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</si>
  <si>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</si>
  <si>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</si>
  <si>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</si>
  <si>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</si>
  <si>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</si>
  <si>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</si>
  <si>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</si>
  <si>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</si>
  <si>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</si>
  <si>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</si>
  <si>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</si>
  <si>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</si>
  <si>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</si>
  <si>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</si>
  <si>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</si>
  <si>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</si>
  <si>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</si>
  <si>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</si>
  <si>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</si>
  <si>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</si>
  <si>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</si>
  <si>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</si>
  <si>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</si>
  <si>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</si>
  <si>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</si>
  <si>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</si>
  <si>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</si>
  <si>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</si>
  <si>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</si>
  <si>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</si>
  <si>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</si>
  <si>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</si>
  <si>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</si>
  <si>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</si>
  <si>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</si>
  <si>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</si>
  <si>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</si>
  <si>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</si>
  <si>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</si>
  <si>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</si>
  <si>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</si>
  <si>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</si>
  <si>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</si>
  <si>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</si>
  <si>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</si>
  <si>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</si>
  <si>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</si>
  <si>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</si>
  <si>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</si>
  <si>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</si>
  <si>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</si>
  <si>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</si>
  <si>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</si>
  <si>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</si>
  <si>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</si>
  <si>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</si>
  <si>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</si>
  <si>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</si>
  <si>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</si>
  <si>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</si>
  <si>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</si>
  <si>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</si>
  <si>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</si>
  <si>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</si>
  <si>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</si>
  <si>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</si>
  <si>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</si>
  <si>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</si>
  <si>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</si>
  <si>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</si>
  <si>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</si>
  <si>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</si>
  <si>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</si>
  <si>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</si>
  <si>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</si>
  <si>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</si>
  <si>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</si>
  <si>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</si>
  <si>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</si>
  <si>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</si>
  <si>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</si>
  <si>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</si>
  <si>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</si>
  <si>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</si>
  <si>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</si>
  <si>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</si>
  <si>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</si>
  <si>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</si>
  <si>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</si>
  <si>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</si>
  <si>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</si>
  <si>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</si>
  <si>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</si>
  <si>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</si>
  <si>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</si>
  <si>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</si>
  <si>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</si>
  <si>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</si>
  <si>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</si>
  <si>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</si>
  <si>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</si>
  <si>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</si>
  <si>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</si>
  <si>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</si>
  <si>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</si>
  <si>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</si>
  <si>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</si>
  <si>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</si>
  <si>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</si>
  <si>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</si>
  <si>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</si>
  <si>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</si>
  <si>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</si>
  <si>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</si>
  <si>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</si>
  <si>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</si>
  <si>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</si>
  <si>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</si>
  <si>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</si>
  <si>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</si>
  <si>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</si>
  <si>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</si>
  <si>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</si>
  <si>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</si>
  <si>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</si>
  <si>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</si>
  <si>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</si>
  <si>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</si>
  <si>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</si>
  <si>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</si>
  <si>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</si>
  <si>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</si>
  <si>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</si>
  <si>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</si>
  <si>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</si>
  <si>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</si>
  <si>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</si>
  <si>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</si>
  <si>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</si>
  <si>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</si>
  <si>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</si>
  <si>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</si>
  <si>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</si>
  <si>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</si>
  <si>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</si>
  <si>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</si>
  <si>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</si>
  <si>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</si>
  <si>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</si>
  <si>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</si>
  <si>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</si>
  <si>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</si>
  <si>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</si>
  <si>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</si>
  <si>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</si>
  <si>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</si>
  <si>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</si>
  <si>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</si>
  <si>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</si>
  <si>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</si>
  <si>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</si>
  <si>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</si>
  <si>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</si>
  <si>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</si>
  <si>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</si>
  <si>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</si>
  <si>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</si>
  <si>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</si>
  <si>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</si>
  <si>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</si>
  <si>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</si>
  <si>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</si>
  <si>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</si>
  <si>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</si>
  <si>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</si>
  <si>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</si>
  <si>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</si>
  <si>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</si>
  <si>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</si>
  <si>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</si>
  <si>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</si>
  <si>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</si>
  <si>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</si>
  <si>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</si>
  <si>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</si>
  <si>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</si>
  <si>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</si>
  <si>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</si>
  <si>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</si>
  <si>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</si>
  <si>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</si>
  <si>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</si>
  <si>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</si>
  <si>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</si>
  <si>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</si>
  <si>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</si>
  <si>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</si>
  <si>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</si>
  <si>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</si>
  <si>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</si>
  <si>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</si>
  <si>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</si>
  <si>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</si>
  <si>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</si>
  <si>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</si>
  <si>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</si>
  <si>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</si>
  <si>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</si>
  <si>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</si>
  <si>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</si>
  <si>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</si>
  <si>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</si>
  <si>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</si>
  <si>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</si>
  <si>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</si>
  <si>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</si>
  <si>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</si>
  <si>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</si>
  <si>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</si>
  <si>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</si>
  <si>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</si>
  <si>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</si>
  <si>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</si>
  <si>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</si>
  <si>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</si>
  <si>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</si>
  <si>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</si>
  <si>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</si>
  <si>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</si>
  <si>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</si>
  <si>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</si>
  <si>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</si>
  <si>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</si>
  <si>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</si>
  <si>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</si>
  <si>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</si>
  <si>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</si>
  <si>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</si>
  <si>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</si>
  <si>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</si>
  <si>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</si>
  <si>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</si>
  <si>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</si>
  <si>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</si>
  <si>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</si>
  <si>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</si>
  <si>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</si>
  <si>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</si>
  <si>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</si>
  <si>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</si>
  <si>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</si>
  <si>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</si>
  <si>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</si>
  <si>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</si>
  <si>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</si>
  <si>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</si>
  <si>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</si>
  <si>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</si>
  <si>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</si>
  <si>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</si>
  <si>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</si>
  <si>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</si>
  <si>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</si>
  <si>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</si>
  <si>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</si>
  <si>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</si>
  <si>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</si>
  <si>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</si>
  <si>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</si>
  <si>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</si>
  <si>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</si>
  <si>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</si>
  <si>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</si>
  <si>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</si>
  <si>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</si>
  <si>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</si>
  <si>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</si>
  <si>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</si>
  <si>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</si>
  <si>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</si>
  <si>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</si>
  <si>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</si>
  <si>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</si>
  <si>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</si>
  <si>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</si>
  <si>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</si>
  <si>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</si>
  <si>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</si>
  <si>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</si>
  <si>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</si>
  <si>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</si>
  <si>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</si>
  <si>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</si>
  <si>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</si>
  <si>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</si>
  <si>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</si>
  <si>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</si>
  <si>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</si>
  <si>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</si>
  <si>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</si>
  <si>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</si>
  <si>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</si>
  <si>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</si>
  <si>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</si>
  <si>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</si>
  <si>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</si>
  <si>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</si>
  <si>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</si>
  <si>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</si>
  <si>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</si>
  <si>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</si>
  <si>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</si>
  <si>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</si>
  <si>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</si>
  <si>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</si>
  <si>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</si>
  <si>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</si>
  <si>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</si>
  <si>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</si>
  <si>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</si>
  <si>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</si>
  <si>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</si>
  <si>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</si>
  <si>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</si>
  <si>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</si>
  <si>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</si>
  <si>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</si>
  <si>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</si>
  <si>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</si>
  <si>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</si>
  <si>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</si>
  <si>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</si>
  <si>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</si>
  <si>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</si>
  <si>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</si>
  <si>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</si>
  <si>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</si>
  <si>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</si>
  <si>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</si>
  <si>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</si>
  <si>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</si>
  <si>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</si>
  <si>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</si>
  <si>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</si>
  <si>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</si>
  <si>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</si>
  <si>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</si>
  <si>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</si>
  <si>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</si>
  <si>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</si>
  <si>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</si>
  <si>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</si>
  <si>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</si>
  <si>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</si>
  <si>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</si>
  <si>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</si>
  <si>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</si>
  <si>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</si>
  <si>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</si>
  <si>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</si>
  <si>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</si>
  <si>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</si>
  <si>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</si>
  <si>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</si>
  <si>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</si>
  <si>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</si>
  <si>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</si>
  <si>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</si>
  <si>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</si>
  <si>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</si>
  <si>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</si>
  <si>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</si>
  <si>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</si>
  <si>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</si>
  <si>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</si>
  <si>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</si>
  <si>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</si>
  <si>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</si>
  <si>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</si>
  <si>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</si>
  <si>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</si>
  <si>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</si>
  <si>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</si>
  <si>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</si>
  <si>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</si>
  <si>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</si>
  <si>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</si>
  <si>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</si>
  <si>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</si>
  <si>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</si>
  <si>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</si>
  <si>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</si>
  <si>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</si>
  <si>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</si>
  <si>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</si>
  <si>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</si>
  <si>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</si>
  <si>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</si>
  <si>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</si>
  <si>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</si>
  <si>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</si>
  <si>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</si>
  <si>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</si>
  <si>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</si>
  <si>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</si>
  <si>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</si>
  <si>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</si>
  <si>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</si>
  <si>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</si>
  <si>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</si>
  <si>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</si>
  <si>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</si>
  <si>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</si>
  <si>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</si>
  <si>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</si>
  <si>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</si>
  <si>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</si>
  <si>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</si>
  <si>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</si>
  <si>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</si>
  <si>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</si>
  <si>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</si>
  <si>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</si>
  <si>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</si>
  <si>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</si>
  <si>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</si>
  <si>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</si>
  <si>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</si>
  <si>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</si>
  <si>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</si>
  <si>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</si>
  <si>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</si>
  <si>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</si>
  <si>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</si>
  <si>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</si>
  <si>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</si>
  <si>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</si>
  <si>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</si>
  <si>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</si>
  <si>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</si>
  <si>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</si>
  <si>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</si>
  <si>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</si>
  <si>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</si>
  <si>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</si>
  <si>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</si>
  <si>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</si>
  <si>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</si>
  <si>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</si>
  <si>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</si>
  <si>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</si>
  <si>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</si>
  <si>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</si>
  <si>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</si>
  <si>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</si>
  <si>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</si>
  <si>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</si>
  <si>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</si>
  <si>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</si>
  <si>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</si>
  <si>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</si>
  <si>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</si>
  <si>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</si>
  <si>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</si>
  <si>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</si>
  <si>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</si>
  <si>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</si>
  <si>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</si>
  <si>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</si>
  <si>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</si>
  <si>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</si>
  <si>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</si>
  <si>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</si>
  <si>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</si>
  <si>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</si>
  <si>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</si>
  <si>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</si>
  <si>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</si>
  <si>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</si>
  <si>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</si>
  <si>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</si>
  <si>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</si>
  <si>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</si>
  <si>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</si>
  <si>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</si>
  <si>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</si>
  <si>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</si>
  <si>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</si>
  <si>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</si>
  <si>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</si>
  <si>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</si>
  <si>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</si>
  <si>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</si>
  <si>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</si>
  <si>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</si>
  <si>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</si>
  <si>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</si>
  <si>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</si>
  <si>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</si>
  <si>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</si>
  <si>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</si>
  <si>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</si>
  <si>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</si>
  <si>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</si>
  <si>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</si>
  <si>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</si>
  <si>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</si>
  <si>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</si>
  <si>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</si>
  <si>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</si>
  <si>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</si>
  <si>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</si>
  <si>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</si>
  <si>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</si>
  <si>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</si>
  <si>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</si>
  <si>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</si>
  <si>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</si>
  <si>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</si>
  <si>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</si>
  <si>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</si>
  <si>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</si>
  <si>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</si>
  <si>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</si>
  <si>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</si>
  <si>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</si>
  <si>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</si>
  <si>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</si>
  <si>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</si>
  <si>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</si>
  <si>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</si>
  <si>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</si>
  <si>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</si>
  <si>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</si>
  <si>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</si>
  <si>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</si>
  <si>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</si>
  <si>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</si>
  <si>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</si>
  <si>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</si>
  <si>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</si>
  <si>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</si>
  <si>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</si>
  <si>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</si>
  <si>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</si>
  <si>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</si>
  <si>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</si>
  <si>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</si>
  <si>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</si>
  <si>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</si>
  <si>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</si>
  <si>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</si>
  <si>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</si>
  <si>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</si>
  <si>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</si>
  <si>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</si>
  <si>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</si>
  <si>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</si>
  <si>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</si>
  <si>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</si>
  <si>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</si>
  <si>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</si>
  <si>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</si>
  <si>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</si>
  <si>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</si>
  <si>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</si>
  <si>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</si>
  <si>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</si>
  <si>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</si>
  <si>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</si>
  <si>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</si>
  <si>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</si>
  <si>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</si>
  <si>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</si>
  <si>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</si>
  <si>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</si>
  <si>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</si>
  <si>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</si>
  <si>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</si>
  <si>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</si>
  <si>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</si>
  <si>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</si>
  <si>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</si>
  <si>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</si>
  <si>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</si>
  <si>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</si>
  <si>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</si>
  <si>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</si>
  <si>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</si>
  <si>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</si>
  <si>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</si>
  <si>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</si>
  <si>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</si>
  <si>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</si>
  <si>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</si>
  <si>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</si>
  <si>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</si>
  <si>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</si>
  <si>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</si>
  <si>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</si>
  <si>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</si>
  <si>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</si>
  <si>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</si>
  <si>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</si>
  <si>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</si>
  <si>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</si>
  <si>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</si>
  <si>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</si>
  <si>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</si>
  <si>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</si>
  <si>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</si>
  <si>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</si>
  <si>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</si>
  <si>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</si>
  <si>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</si>
  <si>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</si>
  <si>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</si>
  <si>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</si>
  <si>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</si>
  <si>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</si>
  <si>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</si>
  <si>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</si>
  <si>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</si>
  <si>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</si>
  <si>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</si>
  <si>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</si>
  <si>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</si>
  <si>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</si>
  <si>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</si>
  <si>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</si>
  <si>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</si>
  <si>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</si>
  <si>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</si>
  <si>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</si>
  <si>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</si>
  <si>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</si>
  <si>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</si>
  <si>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</si>
  <si>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</si>
  <si>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</si>
  <si>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</si>
  <si>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</si>
  <si>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</si>
  <si>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</si>
  <si>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</si>
  <si>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</si>
  <si>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</si>
  <si>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</si>
  <si>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</si>
  <si>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</si>
  <si>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</si>
  <si>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</si>
  <si>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</si>
  <si>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</si>
  <si>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</si>
  <si>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</si>
  <si>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</si>
  <si>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</si>
  <si>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</si>
  <si>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</si>
  <si>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</si>
  <si>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</si>
  <si>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</si>
  <si>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</si>
  <si>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</si>
  <si>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</si>
  <si>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</si>
  <si>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</si>
  <si>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</si>
  <si>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</si>
  <si>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</si>
  <si>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</si>
  <si>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</si>
  <si>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</si>
  <si>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</si>
  <si>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</si>
  <si>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</si>
  <si>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</si>
  <si>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</si>
  <si>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</si>
  <si>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</si>
  <si>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</si>
  <si>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</si>
  <si>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</si>
  <si>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</si>
  <si>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</si>
  <si>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</si>
  <si>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</si>
  <si>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</si>
  <si>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</si>
  <si>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</si>
  <si>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</si>
  <si>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</si>
  <si>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</si>
  <si>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</si>
  <si>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</si>
  <si>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</si>
  <si>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</si>
  <si>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</si>
  <si>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</si>
  <si>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</si>
  <si>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</si>
  <si>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</si>
  <si>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</si>
  <si>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</si>
  <si>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</si>
  <si>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</si>
  <si>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</si>
  <si>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</si>
  <si>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</si>
  <si>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</si>
  <si>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</si>
  <si>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</si>
  <si>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</si>
  <si>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</si>
  <si>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</si>
  <si>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</si>
  <si>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</si>
  <si>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</si>
  <si>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</si>
  <si>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</si>
  <si>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</si>
  <si>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</si>
  <si>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</si>
  <si>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</si>
  <si>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</si>
  <si>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</si>
  <si>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</si>
  <si>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</si>
  <si>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</si>
  <si>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</si>
  <si>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</si>
  <si>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</si>
  <si>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</si>
  <si>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</si>
  <si>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</si>
  <si>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</si>
  <si>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</si>
  <si>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</si>
  <si>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</si>
  <si>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</si>
  <si>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</si>
  <si>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</si>
  <si>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</si>
  <si>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</si>
  <si>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</si>
  <si>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</si>
  <si>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</si>
  <si>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</si>
  <si>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</si>
  <si>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</si>
  <si>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</si>
  <si>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</si>
  <si>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</si>
  <si>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</si>
  <si>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</si>
  <si>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</si>
  <si>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</si>
  <si>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</si>
  <si>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</si>
  <si>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</si>
  <si>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</si>
  <si>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</si>
  <si>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</si>
  <si>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</si>
  <si>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</si>
  <si>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</si>
  <si>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</si>
  <si>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</si>
  <si>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</si>
  <si>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</si>
  <si>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</si>
  <si>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</si>
  <si>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</si>
  <si>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</si>
  <si>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</si>
  <si>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</si>
  <si>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</si>
  <si>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</si>
  <si>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</si>
  <si>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</si>
  <si>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</si>
  <si>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</si>
  <si>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</si>
  <si>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</si>
  <si>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</si>
  <si>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</si>
  <si>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</si>
  <si>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</si>
  <si>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</si>
  <si>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</si>
  <si>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</si>
  <si>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</si>
  <si>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</si>
  <si>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</si>
  <si>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</si>
  <si>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</si>
  <si>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</si>
  <si>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</si>
  <si>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</si>
  <si>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</si>
  <si>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</si>
  <si>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</si>
  <si>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</si>
  <si>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</si>
  <si>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</si>
  <si>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</si>
  <si>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</si>
  <si>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</si>
  <si>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</si>
  <si>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</si>
  <si>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</si>
  <si>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</si>
  <si>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</si>
  <si>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</si>
  <si>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</si>
  <si>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</si>
  <si>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</si>
  <si>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</si>
  <si>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</si>
  <si>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</si>
  <si>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</si>
  <si>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</si>
  <si>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</si>
  <si>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</si>
  <si>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</si>
  <si>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</si>
  <si>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</si>
  <si>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</si>
  <si>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</si>
  <si>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</si>
  <si>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</si>
  <si>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</si>
  <si>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</si>
  <si>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</si>
  <si>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</si>
  <si>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</si>
  <si>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</si>
  <si>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</si>
  <si>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</si>
  <si>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</si>
  <si>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</si>
  <si>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</si>
  <si>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</si>
  <si>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</si>
  <si>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</si>
  <si>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</si>
  <si>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</si>
  <si>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</si>
  <si>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</si>
  <si>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</si>
  <si>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</si>
  <si>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</si>
  <si>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</si>
  <si>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</si>
  <si>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</si>
  <si>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</si>
  <si>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</si>
  <si>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</si>
  <si>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</si>
  <si>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</si>
  <si>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</si>
  <si>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</si>
  <si>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</si>
  <si>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</si>
  <si>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</si>
  <si>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</si>
  <si>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</si>
  <si>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</si>
  <si>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</si>
  <si>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</si>
  <si>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</si>
  <si>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</si>
  <si>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</si>
  <si>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</si>
  <si>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</si>
  <si>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</si>
  <si>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</si>
  <si>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</si>
  <si>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</si>
  <si>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</si>
  <si>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</si>
  <si>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</si>
  <si>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</si>
  <si>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</si>
  <si>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</si>
  <si>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</si>
  <si>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</si>
  <si>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</si>
  <si>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</si>
  <si>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</si>
  <si>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</si>
  <si>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</si>
  <si>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</si>
  <si>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</si>
  <si>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</si>
  <si>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</si>
  <si>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</si>
  <si>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</si>
  <si>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</si>
  <si>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</si>
  <si>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</si>
  <si>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</si>
  <si>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</si>
  <si>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</si>
  <si>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</si>
  <si>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</si>
  <si>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</si>
  <si>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</si>
  <si>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</si>
  <si>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</si>
  <si>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</si>
  <si>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</si>
  <si>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</si>
  <si>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</si>
  <si>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</si>
  <si>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</si>
  <si>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</si>
  <si>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</si>
  <si>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</si>
  <si>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</si>
  <si>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</si>
  <si>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</si>
  <si>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</si>
  <si>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</si>
  <si>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</si>
  <si>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</si>
  <si>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</si>
  <si>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</si>
  <si>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</si>
  <si>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</si>
  <si>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</si>
  <si>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</si>
  <si>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</si>
  <si>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</si>
  <si>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</si>
  <si>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</si>
  <si>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</si>
  <si>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</si>
  <si>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</si>
  <si>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</si>
  <si>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</si>
  <si>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</si>
  <si>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</si>
  <si>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</si>
  <si>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</si>
  <si>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</si>
  <si>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</si>
  <si>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</si>
  <si>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</si>
  <si>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</si>
  <si>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</si>
  <si>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</si>
  <si>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</si>
  <si>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</si>
  <si>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</si>
  <si>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</si>
  <si>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</si>
  <si>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</si>
  <si>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</si>
  <si>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</si>
  <si>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</si>
  <si>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</si>
  <si>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</si>
  <si>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</si>
  <si>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</si>
  <si>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</si>
  <si>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</si>
  <si>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</si>
  <si>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</si>
  <si>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</si>
  <si>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</si>
  <si>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</si>
  <si>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</si>
  <si>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</si>
  <si>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</si>
  <si>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</si>
  <si>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</si>
  <si>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</si>
  <si>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</si>
  <si>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</si>
  <si>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</si>
  <si>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</si>
  <si>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</si>
  <si>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</si>
  <si>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</si>
  <si>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</si>
  <si>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</si>
  <si>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</si>
  <si>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</si>
  <si>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</si>
  <si>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</si>
  <si>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</si>
  <si>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</si>
  <si>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</si>
  <si>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</si>
  <si>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</si>
  <si>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</si>
  <si>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</si>
  <si>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</si>
  <si>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</si>
  <si>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</si>
  <si>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</si>
  <si>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</si>
  <si>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</si>
  <si>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</si>
  <si>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</si>
  <si>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</si>
  <si>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</si>
  <si>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</si>
  <si>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</si>
  <si>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</si>
  <si>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</si>
  <si>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</si>
  <si>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</si>
  <si>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</si>
  <si>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</si>
  <si>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</si>
  <si>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</si>
  <si>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</si>
  <si>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</si>
  <si>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</si>
  <si>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</si>
  <si>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</si>
  <si>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</si>
  <si>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</si>
  <si>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</si>
  <si>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</si>
  <si>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</si>
  <si>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</si>
  <si>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</si>
  <si>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</si>
  <si>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</si>
  <si>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</si>
  <si>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</si>
  <si>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</si>
  <si>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</si>
  <si>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</si>
  <si>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</si>
  <si>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</si>
  <si>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</si>
  <si>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</si>
  <si>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</si>
  <si>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</si>
  <si>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</si>
  <si>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</si>
  <si>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</si>
  <si>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</si>
  <si>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</si>
  <si>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</si>
  <si>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</si>
  <si>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</si>
  <si>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</si>
  <si>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</si>
  <si>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</si>
  <si>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</si>
  <si>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</si>
  <si>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</si>
  <si>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</si>
  <si>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</si>
  <si>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</si>
  <si>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</si>
  <si>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</si>
  <si>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</si>
  <si>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</si>
  <si>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</si>
  <si>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</si>
  <si>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</si>
  <si>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</si>
  <si>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</si>
  <si>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</si>
  <si>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</si>
  <si>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</si>
  <si>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</si>
  <si>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</si>
  <si>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</si>
  <si>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</si>
  <si>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</si>
  <si>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</si>
  <si>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</si>
  <si>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</si>
  <si>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</si>
  <si>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</si>
  <si>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</si>
  <si>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</si>
  <si>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</si>
  <si>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</si>
  <si>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</si>
  <si>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</si>
  <si>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</si>
  <si>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</si>
  <si>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</si>
  <si>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</si>
  <si>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</si>
  <si>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</si>
  <si>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</si>
  <si>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</si>
  <si>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</si>
  <si>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</si>
  <si>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</si>
  <si>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</si>
  <si>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</si>
  <si>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</si>
  <si>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</si>
  <si>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</si>
  <si>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</si>
  <si>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</si>
  <si>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</si>
  <si>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</si>
  <si>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</si>
  <si>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</si>
  <si>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</si>
  <si>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</si>
  <si>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</si>
  <si>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</si>
  <si>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</si>
  <si>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</si>
  <si>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</si>
  <si>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</si>
  <si>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</si>
  <si>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</si>
  <si>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</si>
  <si>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</si>
  <si>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</si>
  <si>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</si>
  <si>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</si>
  <si>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</si>
  <si>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</si>
  <si>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</si>
  <si>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</si>
  <si>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</si>
  <si>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</si>
  <si>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</si>
  <si>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</si>
  <si>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</si>
  <si>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</si>
  <si>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</si>
  <si>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</si>
  <si>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</si>
  <si>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</si>
  <si>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</si>
  <si>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</si>
  <si>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</si>
  <si>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</si>
  <si>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</si>
  <si>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</si>
  <si>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</si>
  <si>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</si>
  <si>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</si>
  <si>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</si>
  <si>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</si>
  <si>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</si>
  <si>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</si>
  <si>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</si>
  <si>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</si>
  <si>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</si>
  <si>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</si>
  <si>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</si>
  <si>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</si>
  <si>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</si>
  <si>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</si>
  <si>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</si>
  <si>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</si>
  <si>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</si>
  <si>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</si>
  <si>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</si>
  <si>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</si>
  <si>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</si>
  <si>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</si>
  <si>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</si>
  <si>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</si>
  <si>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</si>
  <si>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</si>
  <si>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</si>
  <si>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</si>
  <si>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</si>
  <si>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</si>
  <si>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</si>
  <si>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</si>
  <si>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</si>
  <si>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</si>
  <si>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</si>
  <si>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</si>
  <si>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</si>
  <si>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</si>
  <si>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</si>
  <si>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</si>
  <si>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</si>
  <si>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</si>
  <si>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</si>
  <si>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</si>
  <si>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</si>
  <si>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</si>
  <si>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</si>
  <si>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</si>
  <si>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</si>
  <si>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</si>
  <si>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</si>
  <si>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</si>
  <si>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</si>
  <si>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</si>
  <si>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</si>
  <si>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</si>
  <si>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</si>
  <si>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</si>
  <si>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</si>
  <si>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</si>
  <si>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</si>
  <si>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</si>
  <si>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</si>
  <si>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</si>
  <si>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</si>
  <si>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</si>
  <si>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</si>
  <si>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</si>
  <si>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</si>
  <si>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</si>
  <si>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</si>
  <si>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</si>
  <si>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</si>
  <si>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</si>
  <si>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</si>
  <si>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</si>
  <si>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</si>
  <si>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</si>
  <si>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</si>
  <si>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</si>
  <si>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</si>
  <si>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</si>
  <si>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</si>
  <si>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</si>
  <si>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</si>
  <si>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</si>
  <si>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</si>
  <si>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</si>
  <si>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</si>
  <si>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</si>
  <si>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</si>
  <si>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</si>
  <si>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</si>
  <si>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</si>
  <si>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</si>
  <si>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</si>
  <si>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</si>
  <si>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</si>
  <si>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</si>
  <si>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</si>
  <si>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</si>
  <si>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</si>
  <si>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</si>
  <si>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</si>
  <si>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</si>
  <si>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</si>
  <si>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</si>
  <si>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</si>
  <si>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</si>
  <si>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</si>
  <si>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</si>
  <si>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</si>
  <si>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</si>
  <si>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</si>
  <si>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</si>
  <si>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</si>
  <si>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</si>
  <si>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</si>
  <si>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</si>
  <si>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</si>
  <si>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</si>
  <si>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</si>
  <si>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</si>
  <si>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</si>
  <si>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</si>
  <si>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</si>
  <si>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</si>
  <si>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</si>
  <si>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</si>
  <si>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</si>
  <si>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</si>
  <si>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</si>
  <si>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</si>
  <si>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</si>
  <si>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</si>
  <si>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</si>
  <si>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</si>
  <si>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</si>
  <si>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</si>
  <si>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</si>
  <si>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</si>
  <si>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</si>
  <si>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</si>
  <si>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</si>
  <si>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</si>
  <si>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</si>
  <si>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</si>
  <si>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</si>
  <si>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</si>
  <si>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</si>
  <si>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</si>
  <si>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</si>
  <si>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</si>
  <si>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</si>
  <si>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</si>
  <si>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</si>
  <si>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</si>
  <si>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</si>
  <si>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</si>
  <si>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</si>
  <si>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</si>
  <si>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</si>
  <si>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</si>
  <si>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</si>
  <si>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</si>
  <si>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</si>
  <si>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</si>
  <si>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</si>
  <si>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</si>
  <si>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</si>
  <si>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</si>
  <si>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</si>
  <si>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</si>
  <si>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</si>
  <si>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</si>
  <si>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</si>
  <si>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</si>
  <si>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</si>
  <si>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</si>
  <si>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</si>
  <si>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</si>
  <si>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</si>
  <si>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</si>
  <si>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</si>
  <si>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</si>
  <si>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</si>
  <si>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</si>
  <si>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</si>
  <si>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</si>
  <si>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</si>
  <si>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</si>
  <si>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</si>
  <si>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</si>
  <si>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</si>
  <si>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</si>
  <si>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</si>
  <si>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</si>
  <si>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</si>
  <si>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</si>
  <si>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</si>
  <si>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</si>
  <si>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</si>
  <si>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</si>
  <si>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</si>
  <si>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</si>
  <si>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</si>
  <si>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</si>
  <si>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</si>
  <si>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</si>
  <si>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</si>
  <si>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</si>
  <si>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</si>
  <si>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</si>
  <si>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</si>
  <si>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</si>
  <si>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</si>
  <si>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</si>
  <si>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</si>
  <si>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</si>
  <si>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</si>
  <si>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</si>
  <si>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</si>
  <si>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</si>
  <si>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</si>
  <si>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</si>
  <si>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</si>
  <si>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</si>
  <si>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</si>
  <si>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</si>
  <si>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</si>
  <si>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</si>
  <si>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</si>
  <si>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</si>
  <si>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</si>
  <si>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</si>
  <si>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</si>
  <si>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</si>
  <si>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</si>
  <si>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</si>
  <si>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</si>
  <si>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</si>
  <si>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</si>
  <si>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</si>
  <si>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</si>
  <si>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</si>
  <si>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</si>
  <si>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</si>
  <si>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</si>
  <si>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</si>
  <si>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</si>
  <si>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</si>
  <si>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</si>
  <si>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</si>
  <si>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</si>
  <si>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</si>
  <si>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</si>
  <si>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</si>
  <si>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</si>
  <si>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</si>
  <si>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</si>
  <si>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</si>
  <si>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</si>
  <si>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</si>
  <si>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</si>
  <si>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</si>
  <si>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</si>
  <si>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</si>
  <si>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</si>
  <si>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</si>
  <si>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</si>
  <si>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</si>
  <si>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</si>
  <si>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</si>
  <si>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</si>
  <si>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</si>
  <si>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</si>
  <si>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</si>
  <si>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</si>
  <si>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</si>
  <si>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</si>
  <si>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</si>
  <si>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</si>
  <si>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</si>
  <si>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</si>
  <si>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</si>
  <si>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</si>
  <si>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</si>
  <si>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</si>
  <si>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</si>
  <si>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</si>
  <si>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</si>
  <si>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</si>
  <si>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</si>
  <si>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</si>
  <si>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</si>
  <si>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</si>
  <si>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</si>
  <si>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</si>
  <si>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</si>
  <si>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</si>
  <si>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</si>
  <si>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</si>
  <si>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</si>
  <si>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</si>
  <si>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</si>
  <si>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</si>
  <si>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</si>
  <si>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</si>
  <si>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</si>
  <si>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</si>
  <si>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</si>
  <si>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</si>
  <si>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</si>
  <si>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</si>
  <si>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</si>
  <si>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</si>
  <si>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</si>
  <si>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</si>
  <si>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</si>
  <si>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</si>
  <si>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</si>
  <si>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</si>
  <si>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</si>
  <si>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</si>
  <si>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</si>
  <si>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</si>
  <si>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</si>
  <si>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</si>
  <si>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</si>
  <si>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</si>
  <si>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</si>
  <si>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</si>
  <si>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</si>
  <si>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</si>
  <si>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</si>
  <si>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</si>
  <si>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</si>
  <si>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</si>
  <si>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</si>
  <si>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</si>
  <si>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</si>
  <si>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</si>
  <si>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</si>
  <si>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</si>
  <si>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</si>
  <si>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</si>
  <si>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</si>
  <si>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</si>
  <si>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</si>
  <si>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</si>
  <si>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</si>
  <si>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</si>
  <si>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</si>
  <si>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</si>
  <si>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</si>
  <si>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</si>
  <si>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</si>
  <si>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</si>
  <si>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</si>
  <si>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</si>
  <si>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</si>
  <si>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</si>
  <si>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</si>
  <si>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</si>
  <si>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</si>
  <si>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</si>
  <si>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</si>
  <si>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</si>
  <si>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</si>
  <si>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</si>
  <si>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</si>
  <si>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</si>
  <si>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</si>
  <si>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</si>
  <si>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</si>
  <si>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</si>
  <si>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</si>
  <si>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</si>
  <si>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</si>
  <si>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</si>
  <si>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</si>
  <si>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</si>
  <si>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</si>
  <si>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</si>
  <si>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</si>
  <si>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</si>
  <si>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</si>
  <si>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</si>
  <si>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</si>
  <si>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</si>
  <si>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</si>
  <si>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</si>
  <si>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</si>
  <si>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</si>
  <si>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</si>
  <si>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</si>
  <si>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</si>
  <si>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</si>
  <si>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</si>
  <si>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</si>
  <si>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</si>
  <si>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</si>
  <si>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</si>
  <si>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</si>
  <si>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</si>
  <si>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</si>
  <si>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</si>
  <si>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</si>
  <si>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</si>
  <si>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</si>
  <si>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</si>
  <si>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</si>
  <si>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</si>
  <si>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</si>
  <si>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</si>
  <si>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</si>
  <si>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</si>
  <si>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</si>
  <si>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</si>
  <si>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</si>
  <si>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</si>
  <si>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</si>
  <si>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</si>
  <si>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</si>
  <si>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</si>
  <si>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</si>
  <si>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</si>
  <si>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</si>
  <si>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</si>
  <si>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</si>
  <si>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</si>
  <si>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</si>
  <si>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</si>
  <si>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</si>
  <si>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</si>
  <si>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</si>
  <si>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</si>
  <si>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</si>
  <si>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</si>
  <si>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</si>
  <si>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</si>
  <si>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</si>
  <si>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</si>
  <si>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</si>
  <si>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</si>
  <si>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</si>
  <si>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</si>
  <si>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</si>
  <si>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</si>
  <si>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</si>
  <si>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</si>
  <si>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</si>
  <si>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</si>
  <si>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</si>
  <si>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</si>
  <si>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</si>
  <si>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</si>
  <si>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</si>
  <si>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</si>
  <si>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</si>
  <si>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</si>
  <si>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</si>
  <si>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</si>
  <si>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</si>
  <si>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</si>
  <si>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</si>
  <si>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</si>
  <si>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</si>
  <si>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</si>
  <si>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</si>
  <si>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</si>
  <si>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</si>
  <si>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</si>
  <si>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</si>
  <si>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</si>
  <si>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</si>
  <si>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</si>
  <si>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</si>
  <si>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</si>
  <si>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</si>
  <si>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</si>
  <si>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</si>
  <si>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</si>
  <si>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</si>
  <si>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</si>
  <si>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</si>
  <si>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</si>
  <si>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</si>
  <si>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</si>
  <si>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</si>
  <si>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</si>
  <si>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</si>
  <si>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</si>
  <si>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</si>
  <si>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</si>
  <si>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</si>
  <si>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</si>
  <si>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</si>
  <si>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</si>
  <si>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</si>
  <si>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</si>
  <si>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</si>
  <si>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</si>
  <si>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</si>
  <si>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</si>
  <si>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</si>
  <si>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</si>
  <si>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</si>
  <si>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</si>
  <si>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</si>
  <si>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</si>
  <si>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</si>
  <si>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</si>
  <si>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</si>
  <si>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</si>
  <si>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</si>
  <si>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</si>
  <si>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</si>
  <si>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</si>
  <si>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</si>
  <si>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</si>
  <si>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</si>
  <si>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</si>
  <si>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</si>
  <si>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</si>
  <si>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</si>
  <si>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</si>
  <si>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</si>
  <si>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</si>
  <si>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</si>
  <si>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</si>
  <si>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</si>
  <si>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</si>
  <si>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</si>
  <si>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</si>
  <si>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</si>
  <si>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</si>
  <si>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</si>
  <si>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</si>
  <si>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</si>
  <si>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</si>
  <si>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</si>
  <si>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</si>
  <si>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</si>
  <si>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</si>
  <si>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</si>
  <si>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</si>
  <si>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</si>
  <si>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</si>
  <si>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</si>
  <si>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</si>
  <si>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</si>
  <si>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</si>
  <si>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</si>
  <si>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</si>
  <si>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</si>
  <si>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</si>
  <si>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</si>
  <si>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</si>
  <si>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</si>
  <si>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</si>
  <si>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</si>
  <si>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</si>
  <si>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</si>
  <si>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</si>
  <si>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</si>
  <si>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</si>
  <si>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</si>
  <si>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</si>
  <si>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</si>
  <si>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</si>
  <si>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</si>
  <si>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</si>
  <si>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</si>
  <si>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</si>
  <si>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</si>
  <si>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</si>
  <si>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</si>
  <si>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</si>
  <si>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</si>
  <si>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</si>
  <si>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</si>
  <si>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</si>
  <si>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</si>
  <si>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</si>
  <si>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</si>
  <si>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</si>
  <si>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</si>
  <si>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</si>
  <si>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</si>
  <si>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</si>
  <si>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</si>
  <si>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</si>
  <si>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</si>
  <si>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</si>
  <si>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</si>
  <si>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</si>
  <si>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</si>
  <si>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</si>
  <si>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</si>
  <si>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</si>
  <si>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</si>
  <si>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</si>
  <si>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</si>
  <si>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</si>
  <si>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</si>
  <si>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</si>
  <si>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</si>
  <si>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</si>
  <si>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</si>
  <si>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</si>
  <si>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</si>
  <si>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</si>
  <si>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</si>
  <si>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</si>
  <si>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</si>
  <si>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</si>
  <si>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</si>
  <si>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</si>
  <si>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</si>
  <si>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</si>
  <si>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</si>
  <si>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</si>
  <si>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</si>
  <si>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</si>
  <si>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</si>
  <si>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</si>
  <si>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</si>
  <si>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</si>
  <si>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</si>
  <si>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</si>
  <si>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</si>
  <si>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</si>
  <si>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</si>
  <si>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</si>
  <si>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</si>
  <si>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</si>
  <si>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</si>
  <si>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</si>
  <si>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</si>
  <si>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</si>
  <si>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</si>
  <si>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</si>
  <si>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</si>
  <si>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</si>
  <si>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</si>
  <si>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</si>
  <si>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</si>
  <si>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</si>
  <si>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</si>
  <si>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</si>
  <si>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</si>
  <si>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</si>
  <si>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</si>
  <si>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</si>
  <si>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</si>
  <si>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</si>
  <si>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</si>
  <si>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</si>
  <si>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</si>
  <si>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</si>
  <si>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</si>
  <si>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</si>
  <si>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</si>
  <si>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</si>
  <si>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</si>
  <si>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</si>
  <si>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</si>
  <si>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</si>
  <si>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</si>
  <si>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</si>
  <si>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</si>
  <si>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</si>
  <si>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</si>
  <si>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</si>
  <si>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</si>
  <si>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</si>
  <si>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</si>
  <si>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</si>
  <si>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</si>
  <si>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</si>
  <si>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</si>
  <si>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</si>
  <si>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</si>
  <si>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</si>
  <si>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</si>
  <si>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</si>
  <si>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</si>
  <si>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</si>
  <si>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</si>
  <si>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</si>
  <si>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</si>
  <si>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</si>
  <si>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</si>
  <si>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</si>
  <si>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</si>
  <si>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</si>
  <si>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</si>
  <si>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</si>
  <si>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</si>
  <si>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</si>
  <si>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</si>
  <si>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</si>
  <si>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</si>
  <si>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</si>
  <si>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</si>
  <si>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</si>
  <si>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</si>
  <si>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</si>
  <si>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</si>
  <si>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</si>
  <si>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</si>
  <si>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</si>
  <si>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</si>
  <si>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</si>
  <si>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</si>
  <si>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</si>
  <si>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</si>
  <si>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</si>
  <si>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</si>
  <si>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</si>
  <si>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</si>
  <si>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</si>
  <si>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</si>
  <si>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</si>
  <si>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</si>
  <si>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</si>
  <si>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</si>
  <si>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</si>
  <si>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</si>
  <si>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</si>
  <si>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</si>
  <si>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</si>
  <si>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</si>
  <si>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</si>
  <si>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</si>
  <si>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</si>
  <si>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</si>
  <si>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</si>
  <si>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</si>
  <si>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</si>
  <si>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</si>
  <si>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</si>
  <si>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</si>
  <si>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</si>
  <si>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</si>
  <si>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</si>
  <si>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</si>
  <si>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</si>
  <si>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</si>
  <si>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</si>
  <si>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</si>
  <si>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</si>
  <si>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</si>
  <si>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</si>
  <si>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</si>
  <si>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</si>
  <si>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</si>
  <si>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</si>
  <si>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</si>
  <si>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</si>
  <si>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</si>
  <si>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</si>
  <si>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</si>
  <si>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</si>
  <si>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</si>
  <si>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</si>
  <si>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</si>
  <si>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</si>
  <si>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</si>
  <si>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</si>
  <si>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</si>
  <si>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</si>
  <si>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</si>
  <si>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</si>
  <si>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</si>
  <si>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</si>
  <si>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</si>
  <si>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</si>
  <si>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</si>
  <si>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</si>
  <si>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</si>
  <si>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</si>
  <si>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</si>
  <si>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</si>
  <si>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</si>
  <si>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</si>
  <si>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</si>
  <si>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</si>
  <si>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</si>
  <si>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</si>
  <si>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</si>
  <si>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</si>
  <si>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</si>
  <si>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</si>
  <si>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</si>
  <si>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</si>
  <si>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</si>
  <si>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</si>
  <si>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</si>
  <si>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</si>
  <si>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</si>
  <si>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</si>
  <si>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</si>
  <si>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</si>
  <si>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</si>
  <si>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</si>
  <si>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</si>
  <si>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</si>
  <si>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</si>
  <si>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</si>
  <si>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</si>
  <si>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</si>
  <si>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</si>
  <si>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</si>
  <si>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</si>
  <si>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</si>
  <si>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</si>
  <si>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</si>
  <si>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</si>
  <si>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</si>
  <si>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</si>
  <si>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</si>
  <si>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</si>
  <si>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</si>
  <si>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</si>
  <si>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</si>
  <si>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</si>
  <si>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</si>
  <si>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</si>
  <si>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</si>
  <si>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</si>
  <si>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</si>
  <si>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</si>
  <si>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</si>
  <si>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</si>
  <si>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</si>
  <si>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</si>
  <si>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</si>
  <si>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</si>
  <si>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</si>
  <si>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</si>
  <si>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</si>
  <si>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</si>
  <si>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</si>
  <si>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</si>
  <si>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</si>
  <si>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</si>
  <si>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</si>
  <si>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</si>
  <si>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</si>
  <si>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</si>
  <si>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</si>
  <si>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</si>
  <si>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</si>
  <si>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</si>
  <si>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</si>
  <si>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</si>
  <si>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</si>
  <si>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</si>
  <si>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</si>
  <si>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</si>
  <si>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</si>
  <si>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</si>
  <si>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</si>
  <si>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</si>
  <si>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</si>
  <si>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</si>
  <si>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</si>
  <si>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</si>
  <si>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</si>
  <si>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</si>
  <si>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</si>
  <si>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</si>
  <si>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</si>
  <si>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</si>
  <si>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</si>
  <si>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</si>
  <si>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</si>
  <si>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</si>
  <si>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</si>
  <si>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</si>
  <si>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</si>
  <si>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</si>
  <si>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</si>
  <si>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</si>
  <si>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</si>
  <si>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</si>
  <si>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</si>
  <si>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</si>
  <si>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</si>
  <si>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</si>
  <si>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</si>
  <si>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</si>
  <si>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</si>
  <si>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</si>
  <si>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</si>
  <si>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</si>
  <si>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</si>
  <si>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</si>
  <si>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</si>
  <si>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</si>
  <si>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</si>
  <si>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</si>
  <si>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</si>
  <si>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</si>
  <si>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</si>
  <si>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</si>
  <si>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</si>
  <si>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</si>
  <si>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</si>
  <si>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</si>
  <si>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</si>
  <si>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</si>
  <si>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</si>
  <si>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</si>
  <si>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</si>
  <si>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</si>
  <si>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</si>
  <si>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</si>
  <si>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</si>
  <si>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</si>
  <si>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</si>
  <si>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</si>
  <si>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</si>
  <si>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</si>
  <si>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</si>
  <si>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</si>
  <si>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</si>
  <si>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</si>
  <si>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</si>
  <si>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</si>
  <si>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</si>
  <si>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</si>
  <si>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</si>
  <si>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</si>
  <si>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</si>
  <si>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</si>
  <si>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</si>
  <si>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</si>
  <si>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</si>
  <si>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</si>
  <si>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</si>
  <si>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</si>
  <si>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</si>
  <si>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</si>
  <si>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</si>
  <si>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</si>
  <si>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</si>
  <si>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</si>
  <si>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</si>
  <si>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</si>
  <si>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</si>
  <si>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</si>
  <si>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</si>
  <si>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</si>
  <si>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</si>
  <si>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</si>
  <si>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</si>
  <si>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</si>
  <si>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</si>
  <si>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</si>
  <si>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</si>
  <si>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</si>
  <si>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</si>
  <si>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</si>
  <si>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</si>
  <si>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</si>
  <si>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</si>
  <si>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</si>
  <si>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</si>
  <si>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</si>
  <si>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</si>
  <si>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</si>
  <si>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</si>
  <si>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</si>
  <si>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</si>
  <si>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</si>
  <si>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</si>
  <si>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</si>
  <si>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</si>
  <si>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</si>
  <si>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</si>
  <si>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</si>
  <si>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</si>
  <si>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</si>
  <si>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</si>
  <si>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</si>
  <si>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</si>
  <si>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</si>
  <si>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</si>
  <si>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</si>
  <si>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</si>
  <si>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</si>
  <si>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</si>
  <si>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</si>
  <si>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</si>
  <si>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</si>
  <si>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</si>
  <si>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</si>
  <si>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</si>
  <si>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</si>
  <si>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</si>
  <si>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</si>
  <si>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</si>
  <si>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</si>
  <si>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</si>
  <si>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</si>
  <si>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</si>
  <si>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</si>
  <si>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</si>
  <si>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</si>
  <si>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</si>
  <si>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</si>
  <si>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</si>
  <si>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</si>
  <si>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</si>
  <si>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</si>
  <si>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</si>
  <si>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</si>
  <si>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</si>
  <si>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</si>
  <si>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</si>
  <si>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</si>
  <si>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</si>
  <si>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</si>
  <si>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</si>
  <si>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</si>
  <si>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</si>
  <si>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</si>
  <si>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</si>
  <si>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</si>
  <si>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</si>
  <si>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</si>
  <si>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</si>
  <si>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</si>
  <si>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</si>
  <si>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</si>
  <si>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</si>
  <si>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</si>
  <si>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</si>
  <si>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</si>
  <si>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</si>
  <si>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</si>
  <si>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</si>
  <si>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</si>
  <si>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</si>
  <si>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</si>
  <si>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</si>
  <si>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</si>
  <si>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</si>
  <si>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</si>
  <si>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</si>
  <si>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</si>
  <si>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</si>
  <si>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</si>
  <si>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</si>
  <si>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</si>
  <si>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</si>
  <si>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</si>
  <si>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</si>
  <si>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</si>
  <si>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</si>
  <si>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</si>
  <si>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</si>
  <si>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</si>
  <si>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</si>
  <si>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</si>
  <si>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</si>
  <si>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</si>
  <si>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</si>
  <si>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</si>
  <si>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</si>
  <si>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</si>
  <si>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</si>
  <si>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</si>
  <si>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</si>
  <si>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</si>
  <si>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</si>
  <si>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</si>
  <si>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</si>
  <si>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</si>
  <si>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</si>
  <si>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</si>
  <si>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</si>
  <si>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</si>
  <si>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</si>
  <si>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</si>
  <si>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</si>
  <si>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</si>
  <si>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</si>
  <si>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</si>
  <si>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</si>
  <si>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</si>
  <si>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</si>
  <si>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</si>
  <si>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</si>
  <si>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</si>
  <si>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</si>
  <si>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</si>
  <si>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</si>
  <si>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</si>
  <si>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</si>
  <si>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</si>
  <si>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</si>
  <si>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</si>
  <si>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</si>
  <si>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</si>
  <si>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</si>
  <si>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</si>
  <si>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</si>
  <si>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</si>
  <si>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</si>
  <si>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</si>
  <si>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</si>
  <si>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</si>
  <si>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</si>
  <si>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</si>
  <si>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</si>
  <si>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</si>
  <si>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</si>
  <si>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</si>
  <si>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</si>
  <si>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</si>
  <si>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</si>
  <si>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</si>
  <si>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</si>
  <si>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</si>
  <si>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</si>
  <si>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</si>
  <si>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</si>
  <si>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</si>
  <si>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</si>
  <si>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</si>
  <si>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</si>
  <si>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</si>
  <si>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</si>
  <si>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</si>
  <si>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</si>
  <si>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</si>
  <si>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</si>
  <si>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</si>
  <si>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</si>
  <si>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</si>
  <si>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</si>
  <si>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</si>
  <si>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</si>
  <si>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</si>
  <si>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</si>
  <si>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</si>
  <si>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</si>
  <si>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</si>
  <si>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</si>
  <si>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</si>
  <si>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</si>
  <si>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</si>
  <si>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</si>
  <si>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</si>
  <si>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</si>
  <si>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</si>
  <si>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</si>
  <si>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</si>
  <si>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</si>
  <si>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</si>
  <si>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</si>
  <si>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</si>
  <si>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</si>
  <si>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</si>
  <si>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</si>
  <si>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</si>
  <si>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</si>
  <si>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</si>
  <si>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</si>
  <si>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</si>
  <si>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</si>
  <si>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</si>
  <si>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</si>
  <si>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</si>
  <si>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</si>
  <si>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</si>
  <si>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</si>
  <si>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</si>
  <si>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</si>
  <si>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</si>
  <si>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</si>
  <si>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</si>
  <si>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</si>
  <si>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</si>
  <si>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</si>
  <si>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</si>
  <si>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</si>
  <si>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</si>
  <si>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</si>
  <si>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</si>
  <si>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</si>
  <si>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</si>
  <si>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</si>
  <si>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</si>
  <si>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</si>
  <si>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</si>
  <si>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</si>
  <si>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</si>
  <si>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</si>
  <si>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</si>
  <si>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</si>
  <si>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</si>
  <si>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</si>
  <si>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</si>
  <si>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</si>
  <si>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</si>
  <si>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</si>
  <si>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</si>
  <si>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</si>
  <si>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</si>
  <si>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</si>
  <si>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</si>
  <si>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</si>
  <si>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</si>
  <si>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</si>
  <si>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</si>
  <si>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</si>
  <si>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</si>
  <si>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</si>
  <si>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</si>
  <si>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</si>
  <si>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</si>
  <si>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</si>
  <si>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</si>
  <si>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</si>
  <si>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</si>
  <si>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</si>
  <si>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</si>
  <si>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</si>
  <si>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</si>
  <si>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</si>
  <si>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</si>
  <si>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</si>
  <si>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</si>
  <si>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</si>
  <si>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</si>
  <si>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</si>
  <si>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</si>
  <si>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</si>
  <si>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</si>
  <si>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</si>
  <si>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</si>
  <si>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</si>
  <si>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</si>
  <si>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</si>
  <si>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</si>
  <si>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</si>
  <si>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</si>
  <si>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</si>
  <si>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</si>
  <si>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</si>
  <si>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</si>
  <si>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</si>
  <si>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</si>
  <si>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</si>
  <si>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</si>
  <si>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</si>
  <si>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</si>
  <si>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</si>
  <si>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</si>
  <si>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</si>
  <si>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</si>
  <si>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</si>
  <si>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</si>
  <si>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</si>
  <si>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</si>
  <si>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</si>
  <si>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</si>
  <si>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</si>
  <si>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</si>
  <si>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</si>
  <si>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</si>
  <si>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</si>
  <si>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</si>
  <si>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</si>
  <si>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</si>
  <si>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</si>
  <si>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</si>
  <si>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</si>
  <si>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</si>
  <si>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</si>
  <si>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</si>
  <si>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</si>
  <si>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</si>
  <si>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</si>
  <si>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</si>
  <si>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</si>
  <si>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</si>
  <si>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</si>
  <si>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</si>
  <si>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</si>
  <si>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</si>
  <si>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</si>
  <si>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</si>
  <si>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</si>
  <si>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</si>
  <si>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</si>
  <si>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</si>
  <si>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</si>
  <si>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</si>
  <si>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</si>
  <si>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</si>
  <si>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</si>
  <si>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</si>
  <si>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</si>
  <si>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</si>
  <si>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</si>
  <si>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</si>
  <si>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</si>
  <si>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</si>
  <si>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</si>
  <si>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</si>
  <si>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</si>
  <si>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</si>
  <si>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</si>
  <si>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</si>
  <si>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</si>
  <si>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</si>
  <si>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</si>
  <si>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</si>
  <si>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</si>
  <si>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</si>
  <si>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</si>
  <si>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</si>
  <si>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</si>
  <si>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</si>
  <si>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</si>
  <si>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</si>
  <si>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</si>
  <si>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</si>
  <si>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</si>
  <si>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</si>
  <si>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</si>
  <si>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</si>
  <si>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</si>
  <si>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</si>
  <si>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</si>
  <si>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</si>
  <si>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</si>
  <si>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</si>
  <si>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</si>
  <si>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</si>
  <si>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</si>
  <si>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</si>
  <si>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</si>
  <si>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</si>
  <si>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</si>
  <si>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</si>
  <si>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</si>
  <si>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</si>
  <si>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</si>
  <si>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</si>
  <si>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</si>
  <si>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</si>
  <si>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</si>
  <si>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</si>
  <si>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</si>
  <si>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</si>
  <si>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</si>
  <si>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</si>
  <si>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</si>
  <si>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</si>
  <si>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</si>
  <si>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</si>
  <si>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</si>
  <si>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</si>
  <si>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</si>
  <si>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</si>
  <si>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</si>
  <si>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</si>
  <si>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</si>
  <si>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</si>
  <si>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</si>
  <si>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</si>
  <si>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</si>
  <si>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</si>
  <si>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</si>
  <si>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</si>
  <si>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</si>
  <si>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</si>
  <si>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</si>
  <si>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</si>
  <si>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</si>
  <si>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</si>
  <si>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</si>
  <si>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</si>
  <si>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</si>
  <si>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</si>
  <si>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</si>
  <si>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</si>
  <si>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</si>
  <si>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</si>
  <si>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</si>
  <si>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</si>
  <si>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</si>
  <si>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</si>
  <si>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</si>
  <si>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</si>
  <si>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</si>
  <si>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</si>
  <si>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</si>
  <si>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</si>
  <si>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</si>
  <si>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</si>
  <si>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</si>
  <si>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</si>
  <si>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</si>
  <si>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</si>
  <si>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</si>
  <si>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</si>
  <si>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</si>
  <si>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</si>
  <si>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</si>
  <si>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</si>
  <si>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</si>
  <si>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</si>
  <si>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</si>
  <si>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</si>
  <si>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</si>
  <si>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</si>
  <si>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</si>
  <si>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</si>
  <si>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</si>
  <si>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</si>
  <si>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</si>
  <si>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</si>
  <si>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</si>
  <si>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</si>
  <si>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</si>
  <si>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</si>
  <si>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</si>
  <si>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</si>
  <si>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</si>
  <si>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</si>
  <si>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</si>
  <si>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</si>
  <si>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</si>
  <si>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</si>
  <si>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</si>
  <si>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</si>
  <si>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</si>
  <si>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</si>
  <si>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</si>
  <si>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</si>
  <si>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</si>
  <si>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</si>
  <si>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</si>
  <si>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</si>
  <si>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</si>
  <si>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</si>
  <si>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</si>
  <si>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</si>
  <si>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</si>
  <si>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</si>
  <si>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</si>
  <si>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</si>
  <si>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</si>
  <si>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</si>
  <si>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</si>
  <si>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</si>
  <si>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</si>
  <si>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</si>
  <si>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</si>
  <si>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</si>
  <si>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</si>
  <si>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</si>
  <si>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</si>
  <si>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</si>
  <si>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</si>
  <si>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</si>
  <si>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</si>
  <si>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</si>
  <si>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</si>
  <si>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</si>
  <si>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</si>
  <si>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</si>
  <si>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</si>
  <si>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</si>
  <si>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</si>
  <si>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</si>
  <si>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</si>
  <si>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</si>
  <si>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</si>
  <si>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</si>
  <si>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</si>
  <si>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</si>
  <si>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</si>
  <si>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</si>
  <si>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</si>
  <si>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</si>
  <si>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</si>
  <si>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</si>
  <si>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</si>
  <si>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</si>
  <si>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</si>
  <si>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</si>
  <si>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</si>
  <si>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</si>
  <si>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</si>
  <si>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</si>
  <si>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</si>
  <si>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</si>
  <si>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</si>
  <si>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</si>
  <si>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</si>
  <si>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</si>
  <si>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</si>
  <si>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</si>
  <si>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</si>
  <si>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</si>
  <si>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</si>
  <si>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</si>
  <si>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</si>
  <si>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</si>
  <si>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</si>
  <si>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</si>
  <si>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</si>
  <si>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</si>
  <si>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</si>
  <si>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</si>
  <si>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</si>
  <si>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</si>
  <si>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</si>
  <si>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</si>
  <si>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</si>
  <si>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</si>
  <si>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</si>
  <si>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</si>
  <si>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</si>
  <si>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</si>
  <si>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</si>
  <si>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</si>
  <si>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</si>
  <si>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</si>
  <si>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</si>
  <si>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</si>
  <si>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</si>
  <si>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</si>
  <si>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</si>
  <si>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</si>
  <si>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</si>
  <si>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</si>
  <si>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</si>
  <si>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</si>
  <si>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</si>
  <si>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</si>
  <si>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</si>
  <si>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</si>
  <si>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</si>
  <si>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</si>
  <si>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</si>
  <si>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</si>
  <si>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</si>
  <si>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</si>
  <si>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</si>
  <si>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</si>
  <si>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</si>
  <si>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</si>
  <si>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</si>
  <si>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</si>
  <si>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</si>
  <si>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</si>
  <si>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</si>
  <si>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</si>
  <si>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</si>
  <si>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</si>
  <si>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</si>
  <si>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</si>
  <si>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</si>
  <si>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</si>
  <si>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</si>
  <si>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</si>
  <si>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</si>
  <si>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</si>
  <si>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</si>
  <si>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</si>
  <si>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</si>
  <si>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</si>
  <si>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</si>
  <si>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</si>
  <si>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</si>
  <si>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</si>
  <si>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</si>
  <si>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</si>
  <si>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</si>
  <si>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</si>
  <si>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</si>
  <si>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</si>
  <si>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</si>
  <si>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</si>
  <si>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</si>
  <si>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</si>
  <si>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</si>
  <si>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</si>
  <si>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</si>
  <si>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</si>
  <si>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</si>
  <si>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</si>
  <si>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</si>
  <si>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</si>
  <si>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</si>
  <si>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</si>
  <si>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</si>
  <si>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</si>
  <si>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</si>
  <si>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</si>
  <si>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</si>
  <si>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</si>
  <si>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</si>
  <si>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</si>
  <si>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</si>
  <si>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</si>
  <si>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</si>
  <si>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</si>
  <si>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</si>
  <si>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</si>
  <si>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</si>
  <si>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</si>
  <si>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</si>
  <si>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</si>
  <si>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</si>
  <si>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</si>
  <si>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</si>
  <si>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</si>
  <si>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</si>
  <si>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</si>
  <si>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</si>
  <si>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</si>
  <si>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</si>
  <si>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</si>
  <si>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</si>
  <si>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</si>
  <si>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</si>
  <si>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</si>
  <si>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</si>
  <si>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</si>
  <si>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</si>
  <si>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</si>
  <si>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</si>
  <si>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</si>
  <si>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</si>
  <si>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</si>
  <si>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</si>
  <si>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</si>
  <si>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</si>
  <si>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</si>
  <si>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</si>
  <si>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</si>
  <si>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</si>
  <si>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</si>
  <si>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</si>
  <si>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</si>
  <si>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</si>
  <si>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</si>
  <si>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</si>
  <si>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</si>
  <si>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</si>
  <si>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</si>
  <si>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</si>
  <si>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</si>
  <si>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</si>
  <si>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</si>
  <si>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</si>
  <si>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</si>
  <si>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</si>
  <si>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</si>
  <si>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</si>
  <si>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</si>
  <si>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</si>
  <si>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</si>
  <si>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</si>
  <si>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</si>
  <si>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</si>
  <si>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</si>
  <si>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</si>
  <si>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</si>
  <si>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</si>
  <si>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</si>
  <si>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</si>
  <si>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</si>
  <si>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</si>
  <si>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</si>
  <si>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</si>
  <si>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</si>
  <si>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</si>
  <si>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</si>
  <si>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</si>
  <si>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</si>
  <si>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</si>
  <si>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</si>
  <si>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</si>
  <si>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</si>
  <si>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</si>
  <si>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</si>
  <si>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</si>
  <si>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</si>
  <si>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</si>
  <si>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</si>
  <si>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</si>
  <si>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</si>
  <si>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</si>
  <si>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</si>
  <si>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</si>
  <si>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</si>
  <si>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</si>
  <si>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</si>
  <si>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</si>
  <si>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</si>
  <si>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</si>
  <si>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</si>
  <si>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</si>
  <si>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</si>
  <si>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</si>
  <si>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</si>
  <si>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</si>
  <si>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</si>
  <si>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</si>
  <si>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</si>
  <si>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</si>
  <si>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</si>
  <si>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</si>
  <si>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</si>
  <si>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</si>
  <si>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</si>
  <si>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</si>
  <si>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</si>
  <si>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</si>
  <si>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</si>
  <si>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</si>
  <si>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</si>
  <si>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</si>
  <si>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</si>
  <si>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</si>
  <si>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</si>
  <si>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</si>
  <si>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</si>
  <si>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</si>
  <si>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</si>
  <si>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</si>
  <si>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</si>
  <si>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</si>
  <si>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</si>
  <si>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</si>
  <si>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</si>
  <si>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</si>
  <si>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</si>
  <si>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</si>
  <si>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</si>
  <si>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</si>
  <si>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</si>
  <si>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</si>
  <si>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</si>
  <si>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</si>
  <si>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</si>
  <si>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</si>
  <si>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</si>
  <si>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</si>
  <si>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</si>
  <si>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</si>
  <si>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</si>
  <si>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</si>
  <si>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</si>
  <si>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</si>
  <si>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</si>
  <si>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</si>
  <si>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</si>
  <si>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</si>
  <si>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</si>
  <si>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</si>
  <si>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</si>
  <si>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</si>
  <si>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</si>
  <si>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</si>
  <si>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</si>
  <si>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</si>
  <si>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</si>
  <si>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</si>
  <si>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</si>
  <si>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</si>
  <si>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</si>
  <si>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</si>
  <si>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</si>
  <si>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</si>
  <si>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</si>
  <si>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</si>
  <si>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</si>
  <si>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</si>
  <si>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</si>
  <si>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</si>
  <si>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</si>
  <si>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</si>
  <si>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</si>
  <si>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</si>
  <si>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</si>
  <si>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</si>
  <si>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</si>
  <si>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</si>
  <si>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</si>
  <si>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</si>
  <si>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</si>
  <si>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</si>
  <si>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</si>
  <si>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</si>
  <si>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</si>
  <si>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</si>
  <si>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</si>
  <si>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</si>
  <si>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</si>
  <si>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</si>
  <si>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</si>
  <si>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</si>
  <si>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</si>
  <si>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</si>
  <si>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</si>
  <si>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</si>
  <si>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</si>
  <si>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</si>
  <si>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</si>
  <si>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</si>
  <si>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</si>
  <si>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</si>
  <si>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</si>
  <si>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</si>
  <si>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</si>
  <si>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</si>
  <si>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</si>
  <si>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</si>
  <si>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</si>
  <si>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</si>
  <si>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</si>
  <si>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</si>
  <si>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</si>
  <si>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</si>
  <si>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</si>
  <si>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</si>
  <si>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</si>
  <si>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</si>
  <si>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</si>
  <si>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</si>
  <si>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</si>
  <si>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</si>
  <si>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</si>
  <si>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</si>
  <si>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</si>
  <si>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</si>
  <si>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</si>
  <si>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</si>
  <si>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</si>
  <si>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</si>
  <si>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</si>
  <si>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</si>
  <si>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</si>
  <si>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</si>
  <si>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</si>
  <si>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</si>
  <si>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</si>
  <si>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</si>
  <si>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</si>
  <si>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</si>
  <si>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</si>
  <si>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</si>
  <si>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</si>
  <si>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</si>
  <si>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</si>
  <si>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</si>
  <si>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</si>
  <si>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</si>
  <si>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</si>
  <si>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</si>
  <si>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</si>
  <si>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</si>
  <si>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</si>
  <si>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</si>
  <si>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</si>
  <si>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</si>
  <si>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</si>
  <si>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</si>
  <si>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</si>
  <si>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</si>
  <si>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</si>
  <si>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</si>
  <si>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</si>
  <si>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</si>
  <si>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</si>
  <si>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</si>
  <si>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</si>
  <si>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</si>
  <si>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</si>
  <si>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</si>
  <si>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</si>
  <si>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</si>
  <si>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</si>
  <si>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</si>
  <si>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</si>
  <si>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</si>
  <si>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</si>
  <si>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</si>
  <si>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</si>
  <si>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</si>
  <si>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</si>
  <si>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</si>
  <si>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</si>
  <si>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</si>
  <si>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</si>
  <si>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</si>
  <si>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</si>
  <si>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</si>
  <si>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</si>
  <si>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</si>
  <si>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</si>
  <si>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</si>
  <si>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</si>
  <si>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</si>
  <si>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</si>
  <si>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</si>
  <si>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</si>
  <si>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</si>
  <si>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</si>
  <si>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</si>
  <si>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</si>
  <si>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</si>
  <si>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</si>
  <si>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</si>
  <si>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</si>
  <si>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</si>
  <si>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</si>
  <si>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</si>
  <si>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</si>
  <si>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</si>
  <si>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</si>
  <si>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</si>
  <si>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</si>
  <si>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</si>
  <si>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</si>
  <si>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</si>
  <si>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</si>
  <si>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</si>
  <si>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</si>
  <si>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</si>
  <si>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</si>
  <si>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</si>
  <si>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</si>
  <si>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</si>
  <si>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</si>
  <si>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</si>
  <si>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</si>
  <si>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</si>
  <si>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</si>
  <si>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</si>
  <si>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</si>
  <si>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</si>
  <si>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</si>
  <si>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</si>
  <si>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</si>
  <si>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</si>
  <si>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</si>
  <si>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</si>
  <si>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</si>
  <si>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</si>
  <si>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</si>
  <si>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</si>
  <si>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</si>
  <si>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</si>
  <si>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</si>
  <si>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</si>
  <si>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</si>
  <si>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</si>
  <si>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</si>
  <si>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</si>
  <si>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</si>
  <si>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</si>
  <si>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</si>
  <si>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</si>
  <si>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</si>
  <si>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</si>
  <si>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</si>
  <si>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</si>
  <si>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</si>
  <si>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</si>
  <si>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</si>
  <si>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</si>
  <si>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</si>
  <si>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</si>
  <si>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</si>
  <si>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</si>
  <si>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</si>
  <si>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</si>
  <si>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</si>
  <si>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</si>
  <si>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</si>
  <si>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</si>
  <si>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</si>
  <si>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</si>
  <si>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</si>
  <si>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</si>
  <si>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</si>
  <si>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</si>
  <si>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</si>
  <si>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</si>
  <si>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</si>
  <si>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</si>
  <si>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</si>
  <si>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</si>
  <si>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</si>
  <si>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</si>
  <si>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</si>
  <si>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</si>
  <si>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</si>
  <si>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</si>
  <si>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</si>
  <si>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</si>
  <si>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</si>
  <si>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</si>
  <si>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</si>
  <si>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</si>
  <si>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</si>
  <si>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</si>
  <si>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</si>
  <si>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</si>
  <si>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</si>
  <si>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</si>
  <si>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</si>
  <si>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</si>
  <si>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</si>
  <si>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</si>
  <si>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</si>
  <si>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</si>
  <si>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</si>
  <si>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</si>
  <si>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</si>
  <si>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</si>
  <si>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</si>
  <si>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</si>
  <si>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</si>
  <si>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</si>
  <si>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</si>
  <si>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</si>
  <si>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</si>
  <si>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</si>
  <si>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</si>
  <si>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</si>
  <si>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</si>
  <si>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</si>
  <si>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</si>
  <si>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</si>
  <si>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</si>
  <si>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</si>
  <si>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</si>
  <si>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</si>
  <si>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</si>
  <si>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</si>
  <si>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</si>
  <si>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</si>
  <si>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</si>
  <si>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</si>
  <si>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</si>
  <si>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</si>
  <si>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</si>
  <si>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</si>
  <si>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</si>
  <si>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</si>
  <si>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</si>
  <si>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</si>
  <si>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</si>
  <si>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</si>
  <si>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</si>
  <si>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</si>
  <si>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</si>
  <si>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</si>
  <si>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</si>
  <si>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</si>
  <si>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</si>
  <si>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</si>
  <si>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</si>
  <si>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</si>
  <si>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</si>
  <si>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</si>
  <si>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</si>
  <si>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</si>
  <si>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</si>
  <si>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</si>
  <si>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</si>
  <si>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</si>
  <si>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</si>
  <si>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</si>
  <si>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</si>
  <si>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</si>
  <si>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</si>
  <si>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</si>
  <si>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</si>
  <si>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</si>
  <si>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</si>
  <si>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</si>
  <si>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</si>
  <si>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</si>
  <si>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</si>
  <si>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</si>
  <si>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</si>
  <si>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</si>
  <si>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</si>
  <si>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</si>
  <si>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</si>
  <si>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</si>
  <si>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</si>
  <si>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</si>
  <si>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</si>
  <si>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</si>
  <si>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</si>
  <si>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</si>
  <si>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</si>
  <si>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</si>
  <si>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</si>
  <si>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</si>
  <si>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</si>
  <si>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</si>
  <si>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</si>
  <si>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</si>
  <si>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</si>
  <si>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</si>
  <si>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</si>
  <si>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</si>
  <si>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</si>
  <si>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</si>
  <si>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</si>
  <si>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</si>
  <si>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</si>
  <si>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</si>
  <si>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</si>
  <si>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</si>
  <si>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</si>
  <si>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</si>
  <si>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</si>
  <si>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</si>
  <si>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</si>
  <si>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</si>
  <si>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</si>
  <si>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</si>
  <si>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</si>
  <si>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</si>
  <si>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</si>
  <si>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</si>
  <si>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</si>
  <si>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</si>
  <si>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</si>
  <si>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</si>
  <si>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</si>
  <si>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</si>
  <si>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</si>
  <si>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</si>
  <si>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</si>
  <si>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</si>
  <si>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</si>
  <si>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</si>
  <si>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</si>
  <si>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</si>
  <si>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</si>
  <si>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</si>
  <si>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</si>
  <si>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</si>
  <si>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</si>
  <si>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</si>
  <si>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</si>
  <si>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</si>
  <si>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</si>
  <si>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</si>
  <si>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</si>
  <si>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</si>
  <si>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</si>
  <si>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</si>
  <si>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</si>
  <si>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</si>
  <si>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</si>
  <si>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</si>
  <si>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</si>
  <si>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</si>
  <si>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</si>
  <si>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</si>
  <si>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</si>
  <si>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</si>
  <si>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</si>
  <si>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</si>
  <si>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</si>
  <si>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</si>
  <si>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</si>
  <si>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</si>
  <si>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</si>
  <si>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</si>
  <si>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</si>
  <si>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</si>
  <si>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</si>
  <si>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</si>
  <si>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</si>
  <si>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</si>
  <si>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</si>
  <si>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</si>
  <si>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</si>
  <si>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</si>
  <si>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</si>
  <si>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</si>
  <si>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</si>
  <si>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</si>
  <si>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</si>
  <si>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</si>
  <si>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</si>
  <si>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</si>
  <si>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</si>
  <si>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</si>
  <si>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</si>
  <si>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</si>
  <si>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</si>
  <si>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</si>
  <si>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</si>
  <si>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</si>
  <si>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</si>
  <si>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</si>
  <si>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</si>
  <si>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</si>
  <si>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</si>
  <si>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</si>
  <si>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</si>
  <si>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</si>
  <si>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</si>
  <si>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</si>
  <si>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</si>
  <si>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</si>
  <si>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</si>
  <si>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</si>
  <si>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</si>
  <si>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</si>
  <si>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</si>
  <si>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</si>
  <si>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</si>
  <si>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</si>
  <si>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</si>
  <si>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</si>
  <si>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</si>
  <si>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</si>
  <si>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</si>
  <si>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</si>
  <si>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</si>
  <si>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</si>
  <si>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</si>
  <si>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</si>
  <si>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</si>
  <si>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</si>
  <si>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</si>
  <si>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</si>
  <si>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</si>
  <si>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</si>
  <si>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</si>
  <si>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</si>
  <si>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</si>
  <si>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</si>
  <si>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</si>
  <si>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</si>
  <si>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</si>
  <si>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</si>
  <si>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</si>
  <si>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</si>
  <si>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</si>
  <si>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</si>
  <si>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</si>
  <si>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</si>
  <si>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</si>
  <si>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</si>
  <si>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</si>
  <si>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</si>
  <si>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</si>
  <si>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</si>
  <si>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</si>
  <si>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</si>
  <si>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</si>
  <si>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</si>
  <si>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</si>
  <si>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</si>
  <si>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</si>
  <si>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</si>
  <si>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</si>
  <si>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</si>
  <si>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</si>
  <si>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</si>
  <si>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</si>
  <si>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</si>
  <si>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</si>
  <si>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</si>
  <si>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</si>
  <si>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</si>
  <si>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</si>
  <si>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</si>
  <si>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</si>
  <si>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</si>
  <si>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</si>
  <si>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</si>
  <si>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</si>
  <si>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</si>
  <si>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</si>
  <si>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</si>
  <si>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</si>
  <si>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</si>
  <si>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</si>
  <si>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</si>
  <si>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</si>
  <si>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</si>
  <si>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</si>
  <si>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</si>
  <si>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</si>
  <si>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</si>
  <si>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</si>
  <si>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</si>
  <si>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</si>
  <si>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</si>
  <si>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</si>
  <si>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</si>
  <si>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</si>
  <si>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</si>
  <si>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</si>
  <si>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</si>
  <si>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</si>
  <si>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</si>
  <si>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</si>
  <si>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</si>
  <si>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</si>
  <si>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</si>
  <si>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</si>
  <si>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</si>
  <si>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</si>
  <si>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</si>
  <si>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</si>
  <si>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</si>
  <si>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</si>
  <si>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</si>
  <si>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</si>
  <si>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</si>
  <si>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</si>
  <si>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</si>
  <si>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</si>
  <si>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</si>
  <si>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</si>
  <si>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</si>
  <si>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</si>
  <si>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</si>
  <si>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</si>
  <si>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</si>
  <si>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</si>
  <si>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</si>
  <si>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</si>
  <si>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</si>
  <si>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</si>
  <si>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</si>
  <si>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</si>
  <si>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</si>
  <si>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</si>
  <si>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</si>
  <si>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</si>
  <si>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</si>
  <si>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</si>
  <si>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</si>
  <si>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</si>
  <si>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</si>
  <si>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</si>
  <si>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</si>
  <si>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</si>
  <si>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</si>
  <si>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</si>
  <si>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</si>
  <si>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</si>
  <si>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</si>
  <si>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</si>
  <si>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</si>
  <si>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</si>
  <si>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</si>
  <si>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</si>
  <si>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</si>
  <si>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</si>
  <si>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</si>
  <si>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</si>
  <si>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</si>
  <si>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</si>
  <si>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</si>
  <si>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</si>
  <si>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</si>
  <si>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</si>
  <si>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</si>
  <si>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</si>
  <si>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</si>
  <si>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</si>
  <si>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</si>
  <si>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</si>
  <si>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</si>
  <si>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</si>
  <si>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</si>
  <si>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</si>
  <si>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</si>
  <si>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</si>
  <si>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</si>
  <si>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</si>
  <si>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</si>
  <si>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</si>
  <si>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</si>
  <si>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</si>
  <si>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</si>
  <si>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</si>
  <si>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</si>
  <si>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</si>
  <si>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</si>
  <si>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</si>
  <si>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</si>
  <si>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</si>
  <si>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</si>
  <si>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</si>
  <si>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</si>
  <si>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</si>
  <si>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</si>
  <si>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</si>
  <si>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</si>
  <si>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</si>
  <si>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</si>
  <si>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</si>
  <si>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</si>
  <si>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</si>
  <si>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</si>
  <si>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</si>
  <si>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</si>
  <si>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</si>
  <si>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</si>
  <si>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</si>
  <si>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</si>
  <si>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</si>
  <si>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</si>
  <si>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</si>
  <si>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</si>
  <si>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</si>
  <si>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</si>
  <si>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</si>
  <si>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</si>
  <si>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</si>
  <si>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</si>
  <si>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</si>
  <si>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</si>
  <si>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</si>
  <si>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</si>
  <si>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</si>
  <si>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</si>
  <si>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</si>
  <si>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</si>
  <si>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</si>
  <si>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</si>
  <si>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</si>
  <si>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</si>
  <si>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</si>
  <si>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</si>
  <si>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</si>
  <si>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</si>
  <si>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</si>
  <si>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</si>
  <si>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</si>
  <si>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</si>
  <si>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</si>
  <si>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</si>
  <si>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</si>
  <si>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</si>
  <si>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</si>
  <si>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</si>
  <si>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</si>
  <si>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</si>
  <si>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</si>
  <si>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</si>
  <si>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</si>
  <si>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</si>
  <si>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</si>
  <si>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</si>
  <si>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</si>
  <si>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</si>
  <si>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</si>
  <si>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</si>
  <si>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</si>
  <si>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</si>
  <si>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</si>
  <si>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</si>
  <si>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</si>
  <si>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</si>
  <si>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</si>
  <si>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</si>
  <si>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</si>
  <si>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</si>
  <si>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</si>
  <si>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</si>
  <si>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</si>
  <si>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</si>
  <si>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</si>
  <si>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</si>
  <si>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</si>
  <si>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</si>
  <si>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</si>
  <si>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</si>
  <si>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</si>
  <si>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</si>
  <si>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</si>
  <si>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</si>
  <si>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</si>
  <si>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</si>
  <si>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</si>
  <si>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</si>
  <si>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</si>
  <si>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</si>
  <si>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</si>
  <si>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</si>
  <si>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</si>
  <si>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</si>
  <si>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</si>
  <si>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</si>
  <si>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</si>
  <si>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</si>
  <si>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</si>
  <si>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</si>
  <si>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</si>
  <si>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</si>
  <si>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</si>
  <si>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</si>
  <si>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</si>
  <si>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</si>
  <si>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</si>
  <si>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</si>
  <si>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</si>
  <si>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</si>
  <si>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</si>
  <si>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</si>
  <si>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</si>
  <si>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</si>
  <si>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</si>
  <si>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</si>
  <si>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</si>
  <si>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</si>
  <si>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</si>
  <si>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</si>
  <si>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</si>
  <si>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</si>
  <si>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</si>
  <si>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</si>
  <si>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</si>
  <si>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</si>
  <si>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</si>
  <si>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</si>
  <si>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</si>
  <si>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</si>
  <si>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</si>
  <si>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</si>
  <si>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</si>
  <si>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</si>
  <si>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</si>
  <si>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</si>
  <si>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</si>
  <si>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</si>
  <si>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</si>
  <si>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</si>
  <si>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</si>
  <si>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</si>
  <si>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</si>
  <si>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</si>
  <si>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</si>
  <si>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</si>
  <si>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</si>
  <si>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</si>
  <si>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</si>
  <si>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</si>
  <si>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</si>
  <si>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</si>
  <si>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</si>
  <si>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</si>
  <si>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</si>
  <si>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</si>
  <si>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</si>
  <si>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</si>
  <si>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</si>
  <si>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</si>
  <si>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</si>
  <si>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</si>
  <si>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</si>
  <si>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</si>
  <si>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</si>
  <si>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</si>
  <si>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</si>
  <si>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</si>
  <si>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</si>
  <si>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</si>
  <si>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</si>
  <si>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</si>
  <si>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</si>
  <si>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</si>
  <si>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</si>
  <si>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</si>
  <si>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</si>
  <si>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</si>
  <si>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</si>
  <si>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</si>
  <si>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</si>
  <si>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</si>
  <si>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</si>
  <si>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</si>
  <si>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</si>
  <si>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</si>
  <si>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</si>
  <si>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</si>
  <si>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</si>
  <si>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</si>
  <si>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</si>
  <si>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</si>
  <si>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</si>
  <si>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</si>
  <si>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</si>
  <si>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</si>
  <si>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</si>
  <si>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</si>
  <si>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</si>
  <si>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</si>
  <si>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</si>
  <si>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</si>
  <si>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</si>
  <si>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</si>
  <si>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</si>
  <si>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</si>
  <si>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</si>
  <si>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</si>
  <si>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</si>
  <si>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</si>
  <si>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</si>
  <si>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</si>
  <si>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</si>
  <si>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</si>
  <si>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</si>
  <si>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</si>
  <si>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</si>
  <si>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</si>
  <si>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</si>
  <si>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</si>
  <si>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</si>
  <si>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</si>
  <si>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</si>
  <si>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</si>
  <si>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</si>
  <si>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</si>
  <si>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</si>
  <si>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</si>
  <si>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</si>
  <si>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</si>
  <si>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</si>
  <si>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</si>
  <si>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</si>
  <si>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</si>
  <si>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</si>
  <si>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</si>
  <si>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</si>
  <si>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</si>
  <si>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</si>
  <si>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</si>
  <si>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</si>
  <si>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</si>
  <si>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</si>
  <si>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</si>
  <si>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</si>
  <si>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</si>
  <si>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</si>
  <si>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</si>
  <si>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</si>
  <si>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</si>
  <si>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</si>
  <si>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</si>
  <si>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</si>
  <si>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</si>
  <si>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</si>
  <si>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</si>
  <si>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</si>
  <si>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</si>
  <si>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</si>
  <si>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</si>
  <si>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</si>
  <si>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</si>
  <si>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</si>
  <si>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</si>
  <si>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</si>
  <si>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</si>
  <si>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</si>
  <si>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</si>
  <si>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</si>
  <si>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</si>
  <si>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</si>
  <si>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</si>
  <si>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</si>
  <si>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</si>
  <si>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</si>
  <si>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</si>
  <si>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</si>
  <si>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</si>
  <si>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</si>
  <si>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</si>
  <si>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</si>
  <si>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</si>
  <si>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</si>
  <si>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</si>
  <si>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</si>
  <si>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</si>
  <si>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</si>
  <si>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</si>
  <si>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</si>
  <si>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</si>
  <si>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</si>
  <si>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PCM-20251011-00001353</t>
  </si>
  <si>
    <t xml:space="preserve">120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</si>
  <si>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</si>
  <si>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</si>
  <si>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</si>
  <si>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</si>
  <si>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</si>
  <si>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</si>
  <si>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</si>
  <si>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</si>
  <si>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</si>
  <si>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</si>
  <si>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</si>
  <si>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</si>
  <si>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</si>
  <si>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</si>
  <si>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</si>
  <si>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20 mins </t>
  </si>
  <si>
    <t>TT-20251011-00574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</si>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</sst>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4" totalsRowShown="0" headerRowDxfId="64" dataDxfId="63" headerRowBorderDxfId="61" tableBorderDxfId="62">
  <autoFilter ref="A1:L11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278.67917743055295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1.1698487268513418</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0.56705937499646097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45941.627603356479</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45941.627603356479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45941.627603356479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45941.627603356479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45941.627603356479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45941.627603356479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45941.627603356479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45941.627603356479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45941.627603356479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45941.627603356479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45941.627603356479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45941.627603356479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45941.627603356479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45941.627603356479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45941.627603356479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45941.627603356479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45941.627603356479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45941.627603356479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45941.627603356479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45941.627603356479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45941.627603356479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45941.627603356479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45941.627603356479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45941.627603356479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45941.627603356479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45941.627603356479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45941.627603356479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45941.627603356479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45941.627603356479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45941.627603356479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45941.627603356479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45941.627603356479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45941.627603356479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45941.627603356479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45941.627603356479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45941.627603356479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45941.627603356479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45941.627603356479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45941.627603356479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45941.627603356479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45941.627603356479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45941.627603356479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45941.627603356479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45941.627603356479</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45941.627603356479</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45941.627603356479</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B73D261-F274-4A33-85B5-2E4427A81C2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134.90052002314769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116.62776539351762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45941.627603356479</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5" t="s">
        <v>39056</v>
      </c>
      <c r="B6" s="18" t="str">
        <f>IFERROR(VLOOKUP(D6,DB!A:K,11,0),"")</f>
        <v>R2</v>
      </c>
      <c r="C6" s="18">
        <v>4</v>
      </c>
      <c r="D6" s="18" t="s">
        <v>26919</v>
      </c>
      <c r="E6" s="117" t="s">
        <v>38969</v>
      </c>
      <c r="F6" s="118">
        <v>45941.601446759261</v>
      </c>
      <c r="G6" s="119">
        <f ca="1">IFERROR(NOW()-F6,"-")</f>
        <v>2.6156597217777744E-2</v>
      </c>
      <c r="H6" s="161">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1.4698263883474283E-2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39060</v>
      </c>
      <c r="B8" s="18" t="str">
        <f>IFERROR(VLOOKUP(D8,DB!A:K,11,0),"")</f>
        <v>R2</v>
      </c>
      <c r="C8" s="18">
        <v>7</v>
      </c>
      <c r="D8" s="18" t="s">
        <v>2955</v>
      </c>
      <c r="E8" s="117" t="s">
        <v>38969</v>
      </c>
      <c r="F8" s="118">
        <v>45941.625983796293</v>
      </c>
      <c r="G8" s="119">
        <f ca="1">IFERROR(NOW()-F8,"-")</f>
        <v>1.6195601856452413E-3</v>
      </c>
      <c r="H8" s="161">
        <v>45941.619421296295</v>
      </c>
      <c r="I8" s="18" t="str">
        <f>IFERROR(VLOOKUP(D8,DB!A:F,6,0),"")</f>
        <v>SCECO</v>
      </c>
      <c r="J8" s="18" t="str">
        <f>IFERROR(VLOOKUP(D8,DB!A:G,7,0),"")</f>
        <v>Good</v>
      </c>
      <c r="K8" s="19" t="s">
        <v>39061</v>
      </c>
      <c r="L8" s="18" t="str">
        <f>IFERROR(VLOOKUP(D8,DB!A:I,9,0),"")</f>
        <v>Zain</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45941.627603356479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45941.627603356479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45941.627603356479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45941.627603356479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45941.627603356479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45941.627603356479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45941.627603356479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45941.627603356479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45941.627603356479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45941.627603356479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45941.627603356479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45941.627603356479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45941.627603356479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45941.627603356479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45941.627603356479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45941.627603356479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45941.627603356479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45941.627603356479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45941.627603356479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45941.627603356479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45941.627603356479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45941.627603356479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45941.627603356479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45941.627603356479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45941.627603356479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45941.627603356479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45941.627603356479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45941.627603356479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45941.627603356479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45941.627603356479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45941.627603356479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45941.627603356479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45941.627603356479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45941.627603356479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45941.627603356479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45941.627603356479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45941.627603356479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45941.627603356479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45941.627603356479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45941.627603356479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45941.627603356479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45941.627603356479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45941.627603356479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45941.627603356479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45941.627603356479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45941.627603356479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45941.627603356479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45941.627603356479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45941.627603356479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45941.627603356479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45941.627603356479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45941.627603356479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45941.627603356479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45941.627603356479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45941.627603356479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45941.627603356479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45941.627603356479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45941.627603356479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45941.627603356479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45941.627603356479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45941.627603356479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45941.627603356479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45941.627603356479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45941.627603356479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45941.627603356479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45941.627603356479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45941.627603356479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45941.627603356479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45941.627603356479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45941.627603356479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45941.627603356479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45941.627603356479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45941.627603356479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45941.627603356479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45941.627603356479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45941.627603356479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45941.627603356479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45941.627603356479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45941.627603356479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45941.627603356479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45941.627603356479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45941.627603356479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45941.627603356479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45941.627603356479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45941.627603356479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45941.627603356479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45941.627603356479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45941.627603356479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45941.627603356479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45941.627603356479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45941.627603356479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45941.627603356479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45941.627603356479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45941.627603356479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45941.627603356479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45941.627603356479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45941.627603356479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45941.627603356479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45941.627603356479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45941.627603356479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45941.627603356479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45941.627603356479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45941.627603356479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45941.627603356479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45941.627603356479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45941.627603356479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45941.627603356479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45941.627603356479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45941.627603356479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45941.627603356479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45941.627603356479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45941.627603356479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45941.627603356479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45941.627603356479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45941.627603356479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45941.627603356479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45941.627603356479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45941.627603356479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45941.627603356479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45941.627603356479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45941.627603356479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45941.627603356479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45941.627603356479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45941.627603356479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45941.627603356479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45941.627603356479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45941.627603356479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45941.627603356479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45941.627603356479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45941.627603356479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45941.627603356479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45941.627603356479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45941.627603356479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45941.627603356479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45941.627603356479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45941.627603356479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45941.627603356479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45941.627603356479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45941.627603356479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45941.627603356479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45941.627603356479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45941.627603356479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45941.627603356479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45941.627603356479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45941.627603356479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45941.627603356479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45941.627603356479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45941.627603356479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45941.627603356479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45941.627603356479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45941.627603356479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45941.627603356479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45941.627603356479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45941.627603356479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45941.627603356479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45941.627603356479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45941.627603356479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45941.627603356479</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45941.627603356479</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45941.627603356479</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4"/>
  <sheetViews>
    <sheetView tabSelected="1"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7" ca="1" si="0">IFERROR(NOW()-F2,"-")</f>
        <v>45941.627603356479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45941.627603356479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45941.627603356479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45941.627603356479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45941.627603356479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45941.627603356479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45941.627603356479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45941.627603356479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45941.627603356479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45941.627603356479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45941.627603356479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45941.627603356479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45941.627603356479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45941.627603356479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45941.627603356479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45941.627603356479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ref="G18:G81" ca="1" si="1">IFERROR(NOW()-F18,"-")</f>
        <v>45941.627603356479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45941.627603356479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45941.627603356479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45941.627603356479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45941.627603356479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45941.627603356479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45941.627603356479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45941.627603356479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45941.627603356479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45941.627603356479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45941.627603356479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45941.627603356479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45941.627603356479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45941.627603356479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45941.627603356479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45941.627603356479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45941.627603356479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45941.627603356479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45941.627603356479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45941.627603356479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45941.627603356479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45941.627603356479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45941.627603356479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45941.627603356479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45941.627603356479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45941.627603356479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45941.627603356479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45941.627603356479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45941.627603356479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45941.627603356479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45941.627603356479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45941.627603356479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45941.627603356479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45941.627603356479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45941.627603356479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45941.627603356479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45941.627603356479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45941.627603356479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45941.627603356479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45941.627603356479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45941.627603356479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45941.627603356479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45941.627603356479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45941.627603356479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45941.627603356479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45941.627603356479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45941.627603356479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45941.627603356479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45941.627603356479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45941.627603356479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45941.627603356479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45941.627603356479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45941.627603356479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45941.627603356479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45941.627603356479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45941.627603356479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45941.627603356479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45941.627603356479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45941.627603356479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45941.627603356479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45941.627603356479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45941.627603356479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45941.627603356479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45941.627603356479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ref="G82:G145" ca="1" si="2">IFERROR(NOW()-F82,"-")</f>
        <v>45941.627603356479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45941.627603356479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45941.627603356479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45941.627603356479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45941.627603356479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45941.627603356479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45941.627603356479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45941.627603356479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45941.627603356479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45941.627603356479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45941.627603356479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45941.627603356479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45941.627603356479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45941.627603356479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45941.627603356479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45941.627603356479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45941.627603356479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45941.627603356479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45941.627603356479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45941.627603356479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45941.627603356479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45941.627603356479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45941.627603356479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45941.627603356479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45941.627603356479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45941.627603356479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45941.627603356479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45941.627603356479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45941.627603356479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45941.627603356479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45941.627603356479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45941.627603356479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45941.627603356479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45941.627603356479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45941.627603356479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45941.627603356479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45941.627603356479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45941.627603356479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45941.627603356479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45941.627603356479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45941.627603356479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45941.627603356479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45941.627603356479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45941.627603356479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45941.627603356479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45941.627603356479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45941.627603356479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45941.627603356479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45941.627603356479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45941.627603356479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45941.627603356479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45941.627603356479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45941.627603356479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45941.627603356479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45941.627603356479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45941.627603356479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45941.627603356479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45941.627603356479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45941.627603356479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45941.627603356479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45941.627603356479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45941.627603356479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45941.627603356479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45941.627603356479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ref="G146:G209" ca="1" si="3">IFERROR(NOW()-F146,"-")</f>
        <v>45941.627603356479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45941.627603356479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45941.627603356479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45941.627603356479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45941.627603356479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45941.627603356479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45941.627603356479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45941.627603356479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45941.627603356479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45941.627603356479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45941.627603356479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45941.627603356479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45941.627603356479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45941.627603356479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45941.627603356479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45941.627603356479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45941.627603356479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45941.627603356479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45941.627603356479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45941.627603356479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45941.627603356479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45941.627603356479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45941.627603356479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45941.627603356479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45941.627603356479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45941.627603356479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45941.627603356479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45941.627603356479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45941.627603356479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45941.627603356479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45941.627603356479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45941.627603356479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45941.627603356479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45941.627603356479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45941.627603356479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45941.627603356479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45941.627603356479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45941.627603356479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45941.627603356479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45941.627603356479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45941.627603356479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45941.627603356479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45941.627603356479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45941.627603356479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45941.627603356479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45941.627603356479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45941.627603356479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45941.627603356479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45941.627603356479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45941.627603356479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45941.627603356479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45941.627603356479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45941.627603356479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45941.627603356479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45941.627603356479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45941.627603356479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45941.627603356479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45941.627603356479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45941.627603356479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45941.627603356479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45941.627603356479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45941.627603356479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45941.627603356479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45941.627603356479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ref="G210:G273" ca="1" si="4">IFERROR(NOW()-F210,"-")</f>
        <v>45941.627603356479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45941.627603356479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45941.627603356479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45941.627603356479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45941.627603356479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45941.627603356479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45941.627603356479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45941.627603356479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45941.627603356479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45941.627603356479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45941.627603356479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45941.627603356479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45941.627603356479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45941.627603356479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45941.627603356479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45941.627603356479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45941.627603356479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45941.627603356479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45941.627603356479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45941.627603356479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45941.627603356479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45941.627603356479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45941.627603356479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45941.627603356479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45941.627603356479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45941.627603356479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45941.627603356479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45941.627603356479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45941.627603356479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45941.627603356479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45941.627603356479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45941.627603356479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45941.627603356479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45941.627603356479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45941.627603356479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45941.627603356479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45941.627603356479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45941.627603356479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45941.627603356479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45941.627603356479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45941.627603356479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45941.627603356479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45941.627603356479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45941.627603356479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45941.627603356479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45941.627603356479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45941.627603356479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45941.627603356479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45941.627603356479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45941.627603356479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45941.627603356479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45941.627603356479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45941.627603356479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45941.627603356479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45941.627603356479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45941.627603356479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45941.627603356479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45941.627603356479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45941.627603356479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45941.627603356479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45941.627603356479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45941.627603356479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45941.627603356479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45941.627603356479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ref="G274:G337" ca="1" si="5">IFERROR(NOW()-F274,"-")</f>
        <v>45941.627603356479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45941.627603356479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45941.627603356479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45941.627603356479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45941.627603356479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45941.627603356479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45941.627603356479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45941.627603356479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45941.627603356479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45941.627603356479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45941.627603356479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45941.627603356479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45941.627603356479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45941.627603356479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45941.627603356479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45941.627603356479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45941.627603356479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45941.627603356479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45941.627603356479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45941.627603356479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45941.627603356479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45941.627603356479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45941.627603356479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45941.627603356479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45941.627603356479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45941.627603356479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45941.627603356479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45941.627603356479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45941.627603356479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45941.627603356479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45941.627603356479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45941.627603356479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45941.627603356479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45941.627603356479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45941.627603356479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45941.627603356479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45941.627603356479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45941.627603356479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45941.627603356479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45941.627603356479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45941.627603356479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45941.627603356479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45941.627603356479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45941.627603356479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45941.627603356479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45941.627603356479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45941.627603356479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45941.627603356479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45941.627603356479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45941.627603356479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45941.627603356479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45941.627603356479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45941.627603356479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45941.627603356479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45941.627603356479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45941.627603356479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45941.627603356479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45941.627603356479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45941.627603356479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45941.627603356479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45941.627603356479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45941.627603356479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45941.627603356479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45941.627603356479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ref="G338:G401" ca="1" si="6">IFERROR(NOW()-F338,"-")</f>
        <v>45941.627603356479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45941.627603356479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45941.627603356479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45941.627603356479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45941.627603356479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45941.627603356479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45941.627603356479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45941.627603356479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45941.627603356479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45941.627603356479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45941.627603356479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45941.627603356479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45941.627603356479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45941.627603356479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45941.627603356479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45941.627603356479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45941.627603356479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45941.627603356479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45941.627603356479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45941.627603356479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45941.627603356479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45941.627603356479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45941.627603356479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45941.627603356479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45941.627603356479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45941.627603356479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45941.627603356479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45941.627603356479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45941.627603356479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45941.627603356479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45941.627603356479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45941.627603356479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45941.627603356479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45941.627603356479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45941.627603356479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45941.627603356479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45941.627603356479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45941.627603356479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45941.627603356479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45941.627603356479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45941.627603356479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45941.627603356479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45941.627603356479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45941.627603356479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45941.627603356479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45941.627603356479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45941.627603356479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45941.627603356479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45941.627603356479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45941.627603356479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45941.627603356479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45941.627603356479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45941.627603356479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45941.627603356479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45941.627603356479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45941.627603356479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45941.627603356479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45941.627603356479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45941.627603356479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45941.627603356479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45941.627603356479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45941.627603356479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45941.627603356479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45941.627603356479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ref="G402:G465" ca="1" si="7">IFERROR(NOW()-F402,"-")</f>
        <v>45941.627603356479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45941.627603356479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45941.627603356479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45941.627603356479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45941.627603356479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45941.627603356479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45941.627603356479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45941.627603356479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45941.627603356479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45941.627603356479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45941.627603356479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45941.627603356479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45941.627603356479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45941.627603356479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45941.627603356479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45941.627603356479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45941.627603356479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45941.627603356479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45941.627603356479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45941.627603356479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45941.627603356479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45941.627603356479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45941.627603356479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45941.627603356479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45941.627603356479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45941.627603356479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45941.627603356479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45941.627603356479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45941.627603356479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45941.627603356479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45941.627603356479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45941.627603356479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45941.627603356479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45941.627603356479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45941.627603356479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45941.627603356479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45941.627603356479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45941.627603356479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45941.627603356479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45941.627603356479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45941.627603356479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45941.627603356479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45941.627603356479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45941.627603356479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45941.627603356479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45941.627603356479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45941.627603356479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45941.627603356479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45941.627603356479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45941.627603356479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45941.627603356479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45941.627603356479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45941.627603356479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45941.627603356479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45941.627603356479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45941.627603356479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45941.627603356479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45941.627603356479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45941.627603356479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45941.627603356479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45941.627603356479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45941.627603356479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45941.627603356479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45941.627603356479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ref="G466:G529" ca="1" si="8">IFERROR(NOW()-F466,"-")</f>
        <v>45941.627603356479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45941.627603356479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45941.627603356479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45941.627603356479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45941.627603356479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45941.627603356479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45941.627603356479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45941.627603356479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45941.627603356479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45941.627603356479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45941.627603356479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45941.627603356479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45941.627603356479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45941.627603356479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45941.627603356479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45941.627603356479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45941.627603356479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45941.627603356479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45941.627603356479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45941.627603356479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45941.627603356479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45941.627603356479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45941.627603356479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45941.627603356479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45941.627603356479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45941.627603356479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45941.627603356479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45941.627603356479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45941.627603356479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45941.627603356479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45941.627603356479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45941.627603356479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45941.627603356479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45941.627603356479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45941.627603356479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45941.627603356479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45941.627603356479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45941.627603356479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45941.627603356479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45941.627603356479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45941.627603356479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45941.627603356479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45941.627603356479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45941.627603356479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45941.627603356479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45941.627603356479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45941.627603356479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45941.627603356479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45941.627603356479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45941.627603356479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45941.627603356479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45941.627603356479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45941.627603356479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45941.627603356479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45941.627603356479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45941.627603356479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45941.627603356479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45941.627603356479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45941.627603356479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45941.627603356479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45941.627603356479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45941.627603356479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45941.627603356479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45941.627603356479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ref="G530:G593" ca="1" si="9">IFERROR(NOW()-F530,"-")</f>
        <v>45941.627603356479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45941.627603356479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45941.627603356479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45941.627603356479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45941.627603356479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45941.627603356479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45941.627603356479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45941.627603356479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45941.627603356479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45941.627603356479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45941.627603356479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45941.627603356479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45941.627603356479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45941.627603356479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45941.627603356479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45941.627603356479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45941.627603356479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45941.627603356479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45941.627603356479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45941.627603356479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45941.627603356479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45941.627603356479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45941.627603356479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45941.627603356479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45941.627603356479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45941.627603356479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45941.627603356479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45941.627603356479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45941.627603356479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45941.627603356479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45941.627603356479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45941.627603356479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45941.627603356479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45941.627603356479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45941.627603356479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45941.627603356479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45941.627603356479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45941.627603356479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45941.627603356479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45941.627603356479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45941.627603356479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45941.627603356479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45941.627603356479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45941.627603356479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45941.627603356479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45941.627603356479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45941.627603356479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45941.627603356479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45941.627603356479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45941.627603356479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45941.627603356479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45941.627603356479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45941.627603356479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45941.627603356479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45941.627603356479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45941.627603356479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45941.627603356479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45941.627603356479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45941.627603356479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45941.627603356479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45941.627603356479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45941.627603356479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45941.627603356479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45941.627603356479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ref="G594:G657" ca="1" si="10">IFERROR(NOW()-F594,"-")</f>
        <v>45941.627603356479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45941.627603356479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45941.627603356479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45941.627603356479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45941.627603356479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45941.627603356479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45941.627603356479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45941.627603356479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45941.627603356479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45941.627603356479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45941.627603356479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45941.627603356479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45941.627603356479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45941.627603356479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45941.627603356479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45941.627603356479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45941.627603356479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45941.627603356479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45941.627603356479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45941.627603356479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45941.627603356479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45941.627603356479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45941.627603356479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45941.627603356479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45941.627603356479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45941.627603356479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45941.627603356479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45941.627603356479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45941.627603356479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45941.627603356479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45941.627603356479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45941.627603356479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45941.627603356479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45941.627603356479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45941.627603356479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45941.627603356479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45941.627603356479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45941.627603356479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45941.627603356479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45941.627603356479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45941.627603356479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45941.627603356479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45941.627603356479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45941.627603356479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45941.627603356479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45941.627603356479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45941.627603356479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45941.627603356479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45941.627603356479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45941.627603356479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45941.627603356479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45941.627603356479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45941.627603356479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45941.627603356479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45941.627603356479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45941.627603356479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45941.627603356479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45941.627603356479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45941.627603356479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45941.627603356479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45941.627603356479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45941.627603356479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45941.627603356479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45941.627603356479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ref="G658:G721" ca="1" si="11">IFERROR(NOW()-F658,"-")</f>
        <v>45941.627603356479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45941.627603356479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45941.627603356479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45941.627603356479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45941.627603356479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45941.627603356479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45941.627603356479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45941.627603356479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45941.627603356479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45941.627603356479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45941.627603356479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45941.627603356479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45941.627603356479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45941.627603356479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45941.627603356479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45941.627603356479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45941.627603356479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45941.627603356479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45941.627603356479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45941.627603356479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45941.627603356479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45941.627603356479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45941.627603356479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45941.627603356479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45941.627603356479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45941.627603356479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45941.627603356479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45941.627603356479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45941.627603356479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45941.627603356479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45941.627603356479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45941.627603356479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45941.627603356479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45941.627603356479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45941.627603356479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45941.627603356479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45941.627603356479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45941.627603356479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45941.627603356479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45941.627603356479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45941.627603356479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45941.627603356479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45941.627603356479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45941.627603356479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45941.627603356479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45941.627603356479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45941.627603356479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45941.627603356479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45941.627603356479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45941.627603356479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45941.627603356479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45941.627603356479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45941.627603356479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45941.627603356479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45941.627603356479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45941.627603356479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45941.627603356479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45941.627603356479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45941.627603356479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45941.627603356479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45941.627603356479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45941.627603356479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45941.627603356479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45941.627603356479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ref="G722:G785" ca="1" si="12">IFERROR(NOW()-F722,"-")</f>
        <v>45941.627603356479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45941.627603356479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45941.627603356479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45941.627603356479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45941.627603356479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45941.627603356479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45941.627603356479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45941.627603356479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45941.627603356479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45941.627603356479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45941.627603356479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45941.627603356479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45941.627603356479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45941.627603356479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45941.627603356479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45941.627603356479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45941.627603356479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45941.627603356479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45941.627603356479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45941.627603356479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45941.627603356479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45941.627603356479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45941.627603356479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45941.627603356479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45941.627603356479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45941.627603356479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45941.627603356479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45941.627603356479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45941.627603356479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45941.627603356479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45941.627603356479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45941.627603356479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45941.627603356479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45941.627603356479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45941.627603356479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45941.627603356479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45941.627603356479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45941.627603356479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45941.627603356479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45941.627603356479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45941.627603356479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45941.627603356479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45941.627603356479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45941.627603356479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45941.627603356479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45941.627603356479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45941.627603356479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45941.627603356479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45941.627603356479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45941.627603356479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45941.627603356479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45941.627603356479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45941.627603356479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45941.627603356479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45941.627603356479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45941.627603356479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45941.627603356479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45941.627603356479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45941.627603356479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45941.627603356479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45941.627603356479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45941.627603356479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45941.627603356479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45941.627603356479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ref="G786:G849" ca="1" si="13">IFERROR(NOW()-F786,"-")</f>
        <v>45941.627603356479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45941.627603356479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45941.627603356479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45941.627603356479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45941.627603356479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45941.627603356479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45941.627603356479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45941.627603356479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45941.627603356479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45941.627603356479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45941.627603356479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45941.627603356479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45941.627603356479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45941.627603356479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45941.627603356479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45941.627603356479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45941.627603356479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45941.627603356479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45941.627603356479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45941.627603356479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45941.627603356479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45941.627603356479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45941.627603356479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45941.627603356479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45941.627603356479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45941.627603356479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45941.627603356479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45941.627603356479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45941.627603356479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45941.627603356479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45941.627603356479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45941.627603356479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45941.627603356479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45941.627603356479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45941.627603356479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45941.627603356479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45941.627603356479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45941.627603356479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45941.627603356479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45941.627603356479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45941.627603356479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45941.627603356479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45941.627603356479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45941.627603356479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45941.627603356479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45941.627603356479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45941.627603356479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45941.627603356479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45941.627603356479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45941.627603356479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45941.627603356479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45941.627603356479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45941.627603356479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45941.627603356479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45941.627603356479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45941.627603356479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45941.627603356479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45941.627603356479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45941.627603356479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45941.627603356479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45941.627603356479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45941.627603356479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45941.627603356479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45941.627603356479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ref="G850:G913" ca="1" si="14">IFERROR(NOW()-F850,"-")</f>
        <v>45941.627603356479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45941.627603356479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45941.627603356479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45941.627603356479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45941.627603356479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45941.627603356479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45941.627603356479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45941.627603356479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45941.627603356479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45941.627603356479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45941.627603356479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45941.627603356479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45941.627603356479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45941.627603356479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45941.627603356479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45941.627603356479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45941.627603356479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45941.627603356479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45941.627603356479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45941.627603356479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45941.627603356479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45941.627603356479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45941.627603356479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45941.627603356479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45941.627603356479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45941.627603356479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45941.627603356479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45941.627603356479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45941.627603356479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45941.627603356479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45941.627603356479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45941.627603356479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45941.627603356479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45941.627603356479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45941.627603356479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45941.627603356479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45941.627603356479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45941.627603356479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45941.627603356479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45941.627603356479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45941.627603356479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45941.627603356479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45941.627603356479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45941.627603356479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45941.627603356479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45941.627603356479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45941.627603356479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45941.627603356479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45941.627603356479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45941.627603356479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45941.627603356479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45941.627603356479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45941.627603356479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45941.627603356479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45941.627603356479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45941.627603356479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45941.627603356479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45941.627603356479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45941.627603356479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45941.627603356479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45941.627603356479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45941.627603356479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45941.627603356479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45941.627603356479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ref="G914:G977" ca="1" si="15">IFERROR(NOW()-F914,"-")</f>
        <v>45941.627603356479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45941.627603356479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45941.627603356479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45941.627603356479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45941.627603356479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45941.627603356479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45941.627603356479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45941.627603356479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45941.627603356479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45941.627603356479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45941.627603356479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45941.627603356479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45941.627603356479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45941.627603356479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45941.627603356479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45941.627603356479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45941.627603356479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45941.627603356479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45941.627603356479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45941.627603356479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45941.627603356479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45941.627603356479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45941.627603356479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45941.627603356479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45941.627603356479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45941.627603356479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45941.627603356479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45941.627603356479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45941.627603356479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45941.627603356479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45941.627603356479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45941.627603356479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45941.627603356479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45941.627603356479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45941.627603356479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45941.627603356479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45941.627603356479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45941.627603356479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45941.627603356479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45941.627603356479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45941.627603356479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45941.627603356479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45941.627603356479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45941.627603356479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45941.627603356479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45941.627603356479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45941.627603356479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45941.627603356479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45941.627603356479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45941.627603356479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45941.627603356479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45941.627603356479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45941.627603356479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45941.627603356479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45941.627603356479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45941.627603356479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45941.627603356479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45941.627603356479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45941.627603356479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45941.627603356479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45941.627603356479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45941.627603356479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45941.627603356479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45941.627603356479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ref="G978:G1041" ca="1" si="16">IFERROR(NOW()-F978,"-")</f>
        <v>45941.627603356479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45941.627603356479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45941.627603356479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45941.627603356479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45941.627603356479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45941.627603356479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45941.627603356479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45941.627603356479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45941.627603356479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45941.627603356479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45941.627603356479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45941.627603356479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45941.627603356479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45941.627603356479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45941.627603356479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45941.627603356479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45941.627603356479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45941.627603356479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45941.627603356479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45941.627603356479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45941.627603356479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45941.627603356479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45941.627603356479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45941.627603356479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45941.627603356479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45941.627603356479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45941.627603356479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45941.627603356479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45941.627603356479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45941.627603356479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45941.627603356479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45941.627603356479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45941.627603356479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45941.627603356479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45941.627603356479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45941.627603356479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45941.627603356479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45941.627603356479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45941.627603356479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45941.627603356479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45941.627603356479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45941.627603356479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45941.627603356479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45941.627603356479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45941.627603356479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45941.627603356479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45941.627603356479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45941.627603356479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45941.627603356479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45941.627603356479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45941.627603356479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45941.627603356479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45941.627603356479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45941.627603356479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45941.627603356479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45941.627603356479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45941.627603356479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45941.627603356479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45941.627603356479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45941.627603356479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45941.627603356479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45941.627603356479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45941.627603356479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45941.627603356479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ref="G1042:G1105" ca="1" si="17">IFERROR(NOW()-F1042,"-")</f>
        <v>45941.627603356479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45941.627603356479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45941.627603356479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45941.627603356479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45941.627603356479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45941.627603356479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45941.627603356479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45941.627603356479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45941.627603356479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45941.627603356479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45941.627603356479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45941.627603356479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45941.627603356479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45941.627603356479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45941.627603356479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45941.627603356479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45941.627603356479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45941.627603356479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45941.627603356479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45941.627603356479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45941.627603356479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45941.627603356479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45941.627603356479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45941.627603356479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45941.627603356479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45941.627603356479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45941.627603356479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45941.627603356479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45941.627603356479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45941.627603356479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45941.627603356479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45941.627603356479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45941.627603356479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45941.627603356479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45941.627603356479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45941.627603356479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45941.627603356479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45941.627603356479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45941.627603356479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45941.627603356479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45941.627603356479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45941.627603356479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45941.627603356479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45941.627603356479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45941.627603356479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45941.627603356479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45941.627603356479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45941.627603356479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45941.627603356479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45941.627603356479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45941.627603356479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45941.627603356479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45941.627603356479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45941.627603356479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45941.627603356479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45941.627603356479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45941.627603356479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45941.627603356479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45941.627603356479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45941.627603356479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45941.627603356479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45941.627603356479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45941.627603356479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45941.627603356479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ref="G1106:G1169" ca="1" si="18">IFERROR(NOW()-F1106,"-")</f>
        <v>45941.627603356479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45941.627603356479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45941.627603356479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45941.627603356479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45941.627603356479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45941.627603356479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45941.627603356479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45941.627603356479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45941.627603356479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45941.627603356479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45941.627603356479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45941.627603356479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45941.627603356479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45941.627603356479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45941.627603356479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45941.627603356479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45941.627603356479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45941.627603356479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45941.627603356479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45941.627603356479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45941.627603356479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45941.627603356479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45941.627603356479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45941.627603356479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45941.627603356479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45941.627603356479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45941.627603356479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45941.627603356479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45941.627603356479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45941.627603356479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45941.627603356479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45941.627603356479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45941.627603356479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45941.627603356479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45941.627603356479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45941.627603356479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45941.627603356479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45941.627603356479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45941.627603356479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45941.627603356479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45941.627603356479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45941.627603356479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45941.627603356479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45941.627603356479</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45941.627603356479</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45941.627603356479</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45941.627603356479</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45941.627603356479</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45941.627603356479</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45941.627603356479</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45941.627603356479</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45941.627603356479</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45941.627603356479</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45941.627603356479</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45941.627603356479</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45941.627603356479</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45941.627603356479</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45941.627603356479</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45941.627603356479</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45941.627603356479</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45941.627603356479</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45941.627603356479</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45941.627603356479</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45941.627603356479</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ref="G1170:G1184" ca="1" si="19">IFERROR(NOW()-F1170,"-")</f>
        <v>45941.627603356479</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45941.627603356479</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45941.627603356479</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45941.627603356479</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45941.627603356479</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45941.627603356479</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45941.627603356479</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45941.627603356479</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45941.627603356479</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45941.627603356479</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45941.627603356479</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45941.627603356479</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45941.627603356479</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45941.627603356479</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45941.627603356479</v>
      </c>
      <c r="H1184" s="22"/>
      <c r="I1184" s="19" t="str">
        <f>IFERROR(VLOOKUP(D1184,DB!A:F,6,0),"")</f>
        <v/>
      </c>
      <c r="J1184" s="18" t="str">
        <f>IFERROR(VLOOKUP(D1184,DB!A:G,7,0),"")</f>
        <v/>
      </c>
      <c r="K1184" s="47"/>
      <c r="L1184" s="23" t="str">
        <f>IFERROR(VLOOKUP(D1184,DB!A:I,9,0),"")</f>
        <v/>
      </c>
    </row>
  </sheetData>
  <dataValidations count="2">
    <dataValidation allowBlank="1" showInputMessage="1" showErrorMessage="1" sqref="E1" xr:uid="{5914219A-CB83-432D-936A-CC0CB6F3982A}"/>
    <dataValidation type="list" allowBlank="1" showInputMessage="1" showErrorMessage="1" sqref="E2:E11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238.14688576388289</v>
      </c>
      <c r="H2" s="102">
        <v>45703.474768518521</v>
      </c>
      <c r="I2" s="99" t="str">
        <f>IFERROR(VLOOKUP(D2,DB!A:F,6,0),"")</f>
        <v>SCECO</v>
      </c>
      <c r="J2" s="99" t="str">
        <f>IFERROR(VLOOKUP(D2,DB!A:G,7,0),"")</f>
        <v>Dead</v>
      </c>
      <c r="K2" s="104" t="s">
        <v>39063</v>
      </c>
      <c r="L2" s="96" t="str">
        <f>IFERROR(VLOOKUP(D2,DB!A:I,9,0),"")</f>
        <v>Latis</v>
      </c>
    </row>
    <row r="3" spans="1:16" ht="15" customHeight="1">
      <c r="A3" s="124"/>
      <c r="B3" s="124" t="str">
        <f>IFERROR(VLOOKUP(D3,DB!A:K,11,0),"")</f>
        <v/>
      </c>
      <c r="C3" s="125"/>
      <c r="D3" s="126"/>
      <c r="E3" s="101"/>
      <c r="F3" s="128"/>
      <c r="G3" s="129">
        <f ca="1">IFERROR(NOW()-F3,"")</f>
        <v>45941.627603356479</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45941.627603356479</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45941.627603356479</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45941.627603356479</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45941.627603356479</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45941.627603356479</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45941.627603356479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45941.627603356479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45941.627603356479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0"/>
      <c r="E12" s="127"/>
      <c r="F12" s="128"/>
      <c r="G12" s="129">
        <f ca="1">IFERROR(NOW()-F12,"")</f>
        <v>45941.627603356479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45941.627603356479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45941.627603356479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45941.627603356479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45941.627603356479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45941.627603356479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45941.627603356479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45941.627603356479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45941.627603356479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45941.627603356479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45941.627603356479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45941.627603356479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45941.627603356479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45941.627603356479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45941.627603356479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45941.627603356479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45941.627603356479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45941.627603356479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45941.627603356479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45941.627603356479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45941.627603356479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45941.627603356479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45941.627603356479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45941.627603356479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45941.627603356479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45941.627603356479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45941.627603356479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45941.627603356479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45941.627603356479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45941.627603356479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45941.627603356479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45941.627603356479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45941.627603356479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45941.627603356479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45941.627603356479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45941.627603356479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45941.627603356479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45941.627603356479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45941.627603356479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45941.627603356479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45941.627603356479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45941.627603356479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45941.627603356479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45941.627603356479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45941.627603356479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45941.627603356479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45941.627603356479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45941.627603356479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45941.627603356479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45941.627603356479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45941.627603356479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45941.627603356479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45941.627603356479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45941.627603356479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45941.627603356479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45941.627603356479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45941.627603356479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45941.627603356479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45941.627603356479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45941.627603356479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45941.627603356479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45941.627603356479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45941.627603356479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45941.627603356479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45941.627603356479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45941.627603356479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45941.627603356479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45941.627603356479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45941.627603356479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45941.627603356479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45941.627603356479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45941.627603356479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45941.627603356479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45941.627603356479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45941.627603356479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45941.627603356479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45941.627603356479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45941.627603356479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45941.627603356479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45941.627603356479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45941.627603356479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45941.627603356479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45941.627603356479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45941.627603356479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45941.627603356479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45941.627603356479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45941.627603356479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45941.627603356479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45941.627603356479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45941.627603356479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45941.627603356479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45941.627603356479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45941.627603356479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45941.627603356479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45941.627603356479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45941.627603356479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45941.627603356479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45941.627603356479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45941.627603356479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45941.627603356479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45941.627603356479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45941.627603356479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45941.627603356479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45941.627603356479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45941.627603356479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45941.627603356479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45941.627603356479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45941.627603356479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45941.627603356479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45941.627603356479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45941.627603356479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45941.627603356479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45941.627603356479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45941.627603356479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45941.627603356479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45941.627603356479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45941.627603356479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45941.627603356479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45941.627603356479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45941.627603356479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45941.627603356479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45941.627603356479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45941.627603356479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45941.627603356479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45941.627603356479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45941.627603356479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45941.627603356479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45941.627603356479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45941.627603356479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45941.627603356479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45941.627603356479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45941.627603356479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45941.627603356479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45941.627603356479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45941.627603356479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45941.627603356479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45941.627603356479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45941.627603356479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45941.627603356479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45941.627603356479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45941.627603356479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45941.627603356479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45941.627603356479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45941.627603356479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45941.627603356479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45941.627603356479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45941.627603356479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45941.627603356479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45941.627603356479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45941.627603356479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45941.627603356479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45941.627603356479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45941.627603356479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45941.627603356479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45941.627603356479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45941.627603356479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45941.627603356479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45941.627603356479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45941.627603356479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45941.627603356479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45941.627603356479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45941.627603356479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45941.627603356479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45941.627603356479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45941.627603356479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45941.627603356479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45941.627603356479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45941.627603356479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45941.627603356479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45941.627603356479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45941.627603356479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45941.627603356479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45941.627603356479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45941.627603356479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45941.627603356479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45941.627603356479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45941.627603356479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45941.627603356479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45941.627603356479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45941.627603356479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45941.627603356479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45941.627603356479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45941.627603356479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45941.627603356479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45941.627603356479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45941.627603356479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45941.627603356479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45941.627603356479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45941.627603356479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45941.627603356479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45941.627603356479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45941.627603356479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45941.627603356479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45941.627603356479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45941.627603356479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45941.627603356479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45941.627603356479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45941.627603356479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45941.627603356479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45941.627603356479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45941.627603356479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45941.627603356479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45941.627603356479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45941.627603356479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45941.627603356479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45941.627603356479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45941.627603356479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45941.627603356479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45941.627603356479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45941.627603356479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45941.627603356479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45941.627603356479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45941.627603356479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45941.627603356479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45941.627603356479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45941.627603356479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45941.627603356479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45941.627603356479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45941.627603356479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45941.627603356479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45941.627603356479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45941.627603356479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45941.627603356479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45941.627603356479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45941.627603356479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45941.627603356479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45941.627603356479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45941.627603356479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45941.627603356479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45941.627603356479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45941.627603356479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45941.627603356479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45941.627603356479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45941.627603356479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45941.627603356479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45941.627603356479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45941.627603356479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45941.627603356479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45941.627603356479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45941.627603356479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45941.627603356479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45941.627603356479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45941.627603356479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45941.627603356479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45941.627603356479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45941.627603356479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45941.627603356479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45941.627603356479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45941.627603356479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45941.627603356479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45941.627603356479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45941.627603356479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45941.627603356479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45941.627603356479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45941.627603356479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45941.627603356479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45941.627603356479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45941.627603356479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45941.627603356479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45941.627603356479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45941.627603356479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45941.627603356479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45941.627603356479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45941.627603356479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45941.627603356479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45941.627603356479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45941.627603356479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45941.627603356479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45941.627603356479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45941.627603356479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45941.627603356479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45941.627603356479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45941.627603356479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45941.627603356479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45941.627603356479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45941.627603356479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45941.627603356479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45941.627603356479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45941.627603356479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45941.627603356479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45941.627603356479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45941.627603356479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45941.627603356479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45941.627603356479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45941.627603356479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45941.627603356479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45941.627603356479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45941.627603356479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45941.627603356479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45941.627603356479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45941.627603356479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45941.627603356479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45941.627603356479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45941.627603356479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45941.627603356479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45941.627603356479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45941.627603356479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45941.627603356479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45941.627603356479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45941.627603356479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45941.627603356479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45941.627603356479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45941.627603356479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45941.627603356479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45941.627603356479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45941.627603356479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45941.627603356479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45941.627603356479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45941.627603356479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45941.627603356479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45941.627603356479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45941.627603356479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45941.627603356479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45941.627603356479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45941.627603356479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45941.627603356479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45941.627603356479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45941.627603356479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45941.627603356479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45941.627603356479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45941.627603356479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45941.627603356479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45941.627603356479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45941.627603356479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45941.627603356479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45941.627603356479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45941.627603356479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45941.627603356479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45941.627603356479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45941.627603356479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45941.627603356479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45941.627603356479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45941.627603356479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45941.627603356479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45941.627603356479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45941.627603356479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45941.627603356479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45941.627603356479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45941.627603356479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45941.627603356479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45941.627603356479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45941.627603356479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45941.627603356479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45941.627603356479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45941.627603356479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45941.627603356479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45941.627603356479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45941.627603356479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45941.627603356479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45941.627603356479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45941.627603356479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45941.627603356479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45941.627603356479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45941.627603356479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45941.627603356479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45941.627603356479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45941.627603356479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45941.627603356479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45941.627603356479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45941.627603356479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45941.627603356479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45941.627603356479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45941.627603356479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45941.627603356479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45941.627603356479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45941.627603356479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45941.627603356479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45941.627603356479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45941.627603356479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45941.627603356479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45941.627603356479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45941.627603356479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45941.627603356479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45941.627603356479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45941.627603356479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45941.627603356479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45941.627603356479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45941.627603356479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45941.627603356479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45941.627603356479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45941.627603356479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45941.627603356479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45941.627603356479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45941.627603356479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45941.627603356479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45941.627603356479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45941.627603356479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45941.627603356479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45941.627603356479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45941.627603356479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45941.627603356479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45941.627603356479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45941.627603356479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45941.627603356479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45941.627603356479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45941.627603356479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45941.627603356479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45941.627603356479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45941.627603356479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45941.627603356479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45941.627603356479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45941.627603356479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45941.627603356479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45941.627603356479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45941.627603356479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45941.627603356479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45941.627603356479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45941.627603356479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45941.627603356479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45941.627603356479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45941.627603356479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45941.627603356479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45941.627603356479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45941.627603356479</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45941.627603356479</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45941.627603356479</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45941.627603356479</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2" t="s">
        <v>38953</v>
      </c>
      <c r="B1" s="162" t="s">
        <v>38954</v>
      </c>
      <c r="C1" s="162" t="s">
        <v>38955</v>
      </c>
      <c r="D1" s="162" t="s">
        <v>144</v>
      </c>
      <c r="E1" s="162" t="s">
        <v>38956</v>
      </c>
      <c r="F1" s="163" t="s">
        <v>38957</v>
      </c>
      <c r="G1" s="164" t="s">
        <v>38958</v>
      </c>
      <c r="H1" s="163" t="s">
        <v>38959</v>
      </c>
      <c r="I1" s="162" t="s">
        <v>38960</v>
      </c>
      <c r="J1" s="162" t="s">
        <v>38961</v>
      </c>
      <c r="K1" s="162" t="s">
        <v>38962</v>
      </c>
      <c r="L1" s="162" t="s">
        <v>8</v>
      </c>
      <c r="M1" s="97"/>
    </row>
    <row r="2" spans="1:13" ht="15">
      <c r="A2" s="37" t="s">
        <v>39064</v>
      </c>
      <c r="B2" s="37" t="str">
        <f>IFERROR(VLOOKUP(D2,DB!A:K,11,0),"")</f>
        <v>R5</v>
      </c>
      <c r="C2" s="37">
        <v>3</v>
      </c>
      <c r="D2" s="123" t="s">
        <v>36000</v>
      </c>
      <c r="E2" s="37" t="s">
        <v>38964</v>
      </c>
      <c r="F2" s="38">
        <v>45891.832060185188</v>
      </c>
      <c r="G2" s="155">
        <f ca="1">IFERROR(NOW()-F2,"")</f>
        <v>49.795543171290774</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5">
        <f t="shared" ref="G3" ca="1" si="0">IFERROR(NOW()-F3,"")</f>
        <v>15.438726041662449</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123"/>
      <c r="E4" s="37"/>
      <c r="F4" s="38"/>
      <c r="G4" s="39">
        <f t="shared" ref="G4:G29" ca="1" si="1">IFERROR(NOW()-F4,"")</f>
        <v>45941.627603356479</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45941.627603356479</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45941.627603356479</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45941.627603356479</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45941.627603356479</v>
      </c>
      <c r="H8" s="38"/>
      <c r="I8" s="37" t="str">
        <f>IFERROR(VLOOKUP(D8,DB!A:F,6,0),"")</f>
        <v/>
      </c>
      <c r="J8" s="37" t="str">
        <f>IFERROR(VLOOKUP(D8,DB!A:G,7,0),"")</f>
        <v/>
      </c>
      <c r="K8" s="37"/>
      <c r="L8" s="37" t="str">
        <f>IFERROR(VLOOKUP(D8,DB!A:I,9,0),"")</f>
        <v/>
      </c>
    </row>
    <row r="9" spans="1:13" ht="15">
      <c r="A9" s="81"/>
      <c r="B9" s="81" t="str">
        <f>IFERROR(VLOOKUP(D9,DB!A:K,11,0),"")</f>
        <v/>
      </c>
      <c r="C9" s="81"/>
      <c r="D9" s="159"/>
      <c r="E9" s="81"/>
      <c r="F9" s="120"/>
      <c r="G9" s="121">
        <f t="shared" ca="1" si="1"/>
        <v>45941.627603356479</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45941.627603356479</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45941.627603356479</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45941.627603356479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45941.627603356479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45941.627603356479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45941.627603356479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45941.627603356479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45941.627603356479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45941.627603356479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45941.627603356479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45941.627603356479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45941.627603356479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45941.627603356479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45941.627603356479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45941.627603356479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45941.627603356479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45941.627603356479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45941.627603356479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45941.627603356479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45941.627603356479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45941.627603356479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45941.627603356479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45941.627603356479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45941.627603356479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45941.627603356479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45941.627603356479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45941.627603356479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45941.627603356479</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45941.627603356479</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45941.627603356479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45941.627603356479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45941.627603356479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45941.627603356479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45941.627603356479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45941.627603356479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45941.627603356479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45941.627603356479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45941.627603356479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45941.627603356479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45941.627603356479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45941.627603356479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45941.627603356479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45941.627603356479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45941.627603356479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45941.627603356479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45941.627603356479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45941.627603356479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45941.627603356479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45941.627603356479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45941.627603356479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45941.627603356479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45941.627603356479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45941.627603356479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45941.627603356479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45941.627603356479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45941.627603356479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45941.627603356479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45941.627603356479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45941.627603356479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45941.627603356479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45941.627603356479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45941.627603356479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45941.627603356479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45941.627603356479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45941.627603356479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45941.627603356479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45941.627603356479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45941.627603356479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45941.627603356479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45941.627603356479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45941.627603356479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45941.627603356479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45941.627603356479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45941.627603356479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45941.627603356479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45941.627603356479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45941.627603356479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45941.627603356479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45941.627603356479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45941.627603356479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45941.627603356479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45941.627603356479</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45941.627603356479</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14.854756134256604</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2.0985408564811223</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7.7466311342577683</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0.60364502314769197</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39076</v>
      </c>
      <c r="B6" s="106" t="str">
        <f>IFERROR(VLOOKUP(D6,DB!A:K,11,0),"")</f>
        <v>R6</v>
      </c>
      <c r="C6" s="108">
        <v>1</v>
      </c>
      <c r="D6" s="106" t="s">
        <v>37777</v>
      </c>
      <c r="E6" s="153" t="s">
        <v>38964</v>
      </c>
      <c r="F6" s="110">
        <v>45941.521770833337</v>
      </c>
      <c r="G6" s="78">
        <f ca="1">IFERROR(NOW()-F6,"-")</f>
        <v>0.10583252314245328</v>
      </c>
      <c r="H6" s="110">
        <v>45941.515902777777</v>
      </c>
      <c r="I6" s="106" t="str">
        <f>IFERROR(VLOOKUP(D6,DB!A:F,6,0),"")</f>
        <v>Generator-SG</v>
      </c>
      <c r="J6" s="105" t="str">
        <f>IFERROR(VLOOKUP(D6,DB!A:G,7,0),"")</f>
        <v>Vandalized</v>
      </c>
      <c r="K6" s="111" t="s">
        <v>39077</v>
      </c>
      <c r="L6" s="112" t="str">
        <f>IFERROR(VLOOKUP(D6,DB!A:I,9,0),"")</f>
        <v>Latis</v>
      </c>
    </row>
    <row r="7" spans="1:16383" ht="31.5" customHeight="1">
      <c r="A7" s="107" t="s">
        <v>39078</v>
      </c>
      <c r="B7" s="106" t="str">
        <f>IFERROR(VLOOKUP(D7,DB!A:K,11,0),"")</f>
        <v>R6</v>
      </c>
      <c r="C7" s="108">
        <v>1</v>
      </c>
      <c r="D7" s="106" t="s">
        <v>33691</v>
      </c>
      <c r="E7" s="153" t="s">
        <v>38964</v>
      </c>
      <c r="F7" s="110"/>
      <c r="G7" s="78">
        <f ca="1">IFERROR(NOW()-F7,"-")</f>
        <v>45941.627603356479</v>
      </c>
      <c r="H7" s="110">
        <v>45941.588900462964</v>
      </c>
      <c r="I7" s="106" t="str">
        <f>IFERROR(VLOOKUP(D7,DB!A:F,6,0),"")</f>
        <v>SCECO</v>
      </c>
      <c r="J7" s="105" t="str">
        <f>IFERROR(VLOOKUP(D7,DB!A:G,7,0),"")</f>
        <v>Vandalized</v>
      </c>
      <c r="K7" s="111" t="s">
        <v>39079</v>
      </c>
      <c r="L7" s="112" t="str">
        <f>IFERROR(VLOOKUP(D7,DB!A:I,9,0),"")</f>
        <v>Latis</v>
      </c>
    </row>
    <row r="8" spans="1:16383" ht="31.5" customHeight="1">
      <c r="A8" s="107"/>
      <c r="B8" s="106" t="str">
        <f>IFERROR(VLOOKUP(D8,DB!A:K,11,0),"")</f>
        <v/>
      </c>
      <c r="C8" s="108"/>
      <c r="D8" s="106"/>
      <c r="E8" s="109"/>
      <c r="F8" s="110"/>
      <c r="G8" s="78">
        <f ca="1">IFERROR(NOW()-F8,"-")</f>
        <v>45941.627603356479</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45941.627603356479</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45941.627603356479</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45941.627603356479</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45941.627603356479</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45941.627603356479</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45941.627603356479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45941.627603356479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45941.627603356479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45941.627603356479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45941.627603356479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45941.627603356479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45941.627603356479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45941.627603356479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45941.627603356479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45941.627603356479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45941.627603356479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45941.627603356479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45941.627603356479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45941.627603356479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45941.627603356479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45941.627603356479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45941.627603356479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45941.627603356479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45941.627603356479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45941.627603356479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45941.627603356479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45941.627603356479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45941.627603356479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45941.627603356479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45941.627603356479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45941.627603356479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45941.627603356479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45941.627603356479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45941.627603356479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45941.627603356479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45941.627603356479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45941.627603356479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45941.627603356479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45941.627603356479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45941.627603356479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45941.627603356479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45941.627603356479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45941.627603356479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45941.627603356479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45941.627603356479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45941.627603356479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45941.627603356479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45941.627603356479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45941.627603356479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45941.627603356479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45941.627603356479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45941.627603356479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45941.627603356479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45941.627603356479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45941.627603356479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45941.627603356479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45941.627603356479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45941.627603356479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45941.627603356479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45941.627603356479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45941.627603356479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45941.627603356479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45941.627603356479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45941.627603356479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45941.627603356479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45941.627603356479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45941.627603356479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45941.627603356479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45941.627603356479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45941.627603356479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45941.627603356479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45941.627603356479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45941.627603356479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45941.627603356479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45941.627603356479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45941.627603356479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45941.627603356479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45941.627603356479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45941.627603356479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45941.627603356479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45941.627603356479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45941.627603356479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45941.627603356479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45941.627603356479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45941.627603356479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45941.627603356479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45941.627603356479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45941.627603356479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45941.627603356479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45941.627603356479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45941.627603356479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45941.627603356479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45941.627603356479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45941.627603356479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45941.627603356479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45941.627603356479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45941.627603356479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45941.627603356479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45941.627603356479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45941.627603356479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45941.627603356479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45941.627603356479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45941.627603356479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45941.627603356479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45941.627603356479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45941.627603356479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45941.627603356479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45941.627603356479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45941.627603356479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45941.627603356479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45941.627603356479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45941.627603356479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45941.627603356479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45941.627603356479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45941.627603356479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45941.627603356479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45941.627603356479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45941.627603356479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45941.627603356479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45941.627603356479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45941.627603356479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45941.627603356479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45941.627603356479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45941.627603356479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45941.627603356479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45941.627603356479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45941.627603356479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45941.627603356479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45941.627603356479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45941.627603356479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45941.627603356479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45941.627603356479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45941.627603356479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45941.627603356479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45941.627603356479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45941.627603356479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45941.627603356479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45941.627603356479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45941.627603356479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45941.627603356479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45941.627603356479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45941.627603356479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45941.627603356479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45941.627603356479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45941.627603356479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45941.627603356479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45941.627603356479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45941.627603356479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45941.627603356479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45941.627603356479</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45941.627603356479</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45941.627603356479</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45941.627603356479</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45941.627603356479</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45941.627603356479</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45941.627603356479</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45941.627603356479</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45941.627603356479</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45941.627603356479</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45941.627603356479</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2025-10-11T12:05:07Z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