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80" documentId="13_ncr:1_{F6CB121F-512D-4AA6-A0C1-0FB36C537598}" xr6:coauthVersionLast="47" xr6:coauthVersionMax="47" xr10:uidLastSave="{434FC15A-4A02-4A85-AB23-15DF2A976AA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<sst xmlns="http://schemas.openxmlformats.org/spreadsheetml/2006/main" count="178604" uniqueCount="39086">
  <si>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</si>
  <si>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</si>
  <si>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</si>
  <si>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</si>
  <si>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</si>
  <si>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</si>
  <si>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</si>
  <si>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</si>
  <si>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</si>
  <si>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</si>
  <si>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</si>
  <si>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</si>
  <si>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</si>
  <si>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</si>
  <si>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</si>
  <si>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</si>
  <si>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</si>
  <si>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</si>
  <si>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</si>
  <si>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</si>
  <si>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</si>
  <si>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</si>
  <si>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</si>
  <si>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</si>
  <si>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</si>
  <si>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</si>
  <si>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</si>
  <si>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</si>
  <si>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</si>
  <si>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</si>
  <si>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</si>
  <si>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</si>
  <si>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</si>
  <si>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</si>
  <si>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</si>
  <si>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</si>
  <si>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</si>
  <si>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</si>
  <si>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</si>
  <si>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</si>
  <si>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</si>
  <si>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</si>
  <si>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</si>
  <si>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</si>
  <si>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</si>
  <si>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</si>
  <si>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</si>
  <si>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</si>
  <si>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</si>
  <si>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</si>
  <si>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</si>
  <si>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</si>
  <si>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</si>
  <si>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</si>
  <si>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</si>
  <si>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</si>
  <si>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</si>
  <si>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</si>
  <si>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</si>
  <si>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</si>
  <si>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</si>
  <si>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</si>
  <si>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</si>
  <si>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</si>
  <si>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</si>
  <si>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</si>
  <si>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</si>
  <si>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</si>
  <si>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</si>
  <si>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</si>
  <si>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</si>
  <si>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</si>
  <si>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</si>
  <si>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</si>
  <si>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</si>
  <si>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</si>
  <si>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</si>
  <si>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</si>
  <si>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</si>
  <si>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</si>
  <si>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</si>
  <si>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</si>
  <si>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</si>
  <si>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</si>
  <si>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</si>
  <si>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</si>
  <si>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</si>
  <si>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</si>
  <si>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</si>
  <si>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</si>
  <si>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</si>
  <si>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</si>
  <si>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</si>
  <si>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</si>
  <si>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</si>
  <si>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</si>
  <si>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</si>
  <si>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</si>
  <si>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</si>
  <si>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</si>
  <si>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</si>
  <si>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</si>
  <si>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</si>
  <si>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</si>
  <si>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</si>
  <si>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</si>
  <si>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</si>
  <si>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</si>
  <si>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</si>
  <si>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</si>
  <si>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</si>
  <si>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</si>
  <si>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</si>
  <si>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</si>
  <si>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</si>
  <si>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</si>
  <si>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</si>
  <si>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</si>
  <si>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</si>
  <si>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</si>
  <si>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</si>
  <si>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</si>
  <si>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</si>
  <si>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</si>
  <si>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</si>
  <si>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</si>
  <si>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</si>
  <si>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</si>
  <si>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</si>
  <si>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</si>
  <si>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</si>
  <si>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</si>
  <si>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</si>
  <si>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</si>
  <si>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</si>
  <si>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</si>
  <si>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</si>
  <si>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</si>
  <si>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</si>
  <si>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</si>
  <si>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</si>
  <si>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</si>
  <si>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</si>
  <si>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</si>
  <si>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</si>
  <si>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</si>
  <si>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</si>
  <si>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</si>
  <si>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</si>
  <si>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</si>
  <si>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</si>
  <si>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</si>
  <si>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</si>
  <si>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</si>
  <si>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</si>
  <si>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</si>
  <si>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</si>
  <si>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</si>
  <si>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</si>
  <si>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</si>
  <si>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</si>
  <si>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</si>
  <si>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</si>
  <si>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</si>
  <si>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</si>
  <si>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</si>
  <si>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</si>
  <si>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</si>
  <si>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</si>
  <si>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</si>
  <si>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</si>
  <si>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</si>
  <si>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</si>
  <si>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</si>
  <si>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</si>
  <si>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</si>
  <si>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</si>
  <si>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</si>
  <si>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</si>
  <si>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</si>
  <si>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</si>
  <si>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</si>
  <si>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</si>
  <si>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</si>
  <si>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</si>
  <si>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</si>
  <si>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</si>
  <si>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</si>
  <si>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</si>
  <si>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</si>
  <si>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</si>
  <si>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</si>
  <si>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</si>
  <si>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</si>
  <si>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</si>
  <si>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</si>
  <si>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</si>
  <si>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</si>
  <si>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</si>
  <si>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</si>
  <si>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</si>
  <si>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</si>
  <si>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</si>
  <si>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</si>
  <si>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</si>
  <si>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</si>
  <si>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</si>
  <si>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</si>
  <si>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</si>
  <si>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</si>
  <si>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</si>
  <si>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</si>
  <si>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</si>
  <si>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</si>
  <si>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</si>
  <si>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</si>
  <si>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</si>
  <si>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</si>
  <si>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</si>
  <si>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</si>
  <si>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</si>
  <si>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</si>
  <si>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</si>
  <si>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</si>
  <si>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</si>
  <si>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</si>
  <si>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</si>
  <si>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</si>
  <si>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</si>
  <si>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</si>
  <si>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</si>
  <si>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</si>
  <si>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</si>
  <si>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</si>
  <si>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</si>
  <si>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</si>
  <si>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</si>
  <si>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</si>
  <si>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</si>
  <si>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</si>
  <si>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</si>
  <si>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</si>
  <si>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</si>
  <si>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</si>
  <si>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</si>
  <si>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</si>
  <si>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</si>
  <si>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</si>
  <si>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</si>
  <si>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</si>
  <si>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</si>
  <si>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</si>
  <si>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</si>
  <si>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</si>
  <si>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</si>
  <si>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</si>
  <si>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</si>
  <si>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</si>
  <si>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</si>
  <si>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</si>
  <si>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</si>
  <si>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</si>
  <si>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</si>
  <si>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</si>
  <si>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</si>
  <si>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</si>
  <si>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</si>
  <si>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</si>
  <si>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</si>
  <si>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</si>
  <si>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</si>
  <si>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</si>
  <si>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</si>
  <si>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</si>
  <si>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</si>
  <si>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</si>
  <si>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</si>
  <si>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</si>
  <si>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</si>
  <si>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</si>
  <si>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</si>
  <si>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</si>
  <si>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</si>
  <si>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</si>
  <si>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</si>
  <si>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</si>
  <si>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</si>
  <si>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</si>
  <si>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</si>
  <si>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</si>
  <si>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</si>
  <si>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</si>
  <si>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</si>
  <si>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</si>
  <si>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</si>
  <si>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</si>
  <si>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</si>
  <si>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</si>
  <si>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</si>
  <si>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</si>
  <si>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</si>
  <si>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</si>
  <si>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</si>
  <si>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</si>
  <si>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</si>
  <si>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</si>
  <si>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</si>
  <si>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</si>
  <si>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</si>
  <si>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</si>
  <si>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</si>
  <si>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</si>
  <si>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</si>
  <si>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</si>
  <si>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</si>
  <si>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</si>
  <si>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</si>
  <si>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</si>
  <si>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</si>
  <si>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</si>
  <si>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</si>
  <si>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</si>
  <si>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</si>
  <si>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</si>
  <si>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</si>
  <si>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</si>
  <si>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</si>
  <si>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</si>
  <si>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</si>
  <si>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</si>
  <si>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</si>
  <si>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</si>
  <si>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</si>
  <si>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</si>
  <si>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</si>
  <si>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</si>
  <si>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</si>
  <si>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</si>
  <si>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</si>
  <si>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</si>
  <si>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</si>
  <si>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</si>
  <si>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</si>
  <si>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</si>
  <si>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</si>
  <si>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</si>
  <si>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</si>
  <si>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</si>
  <si>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</si>
  <si>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</si>
  <si>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</si>
  <si>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</si>
  <si>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</si>
  <si>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</si>
  <si>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</si>
  <si>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</si>
  <si>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</si>
  <si>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</si>
  <si>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</si>
  <si>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</si>
  <si>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</si>
  <si>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</si>
  <si>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</si>
  <si>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</si>
  <si>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</si>
  <si>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</si>
  <si>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</si>
  <si>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</si>
  <si>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</si>
  <si>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</si>
  <si>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</si>
  <si>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</si>
  <si>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</si>
  <si>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</si>
  <si>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</si>
  <si>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</si>
  <si>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</si>
  <si>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</si>
  <si>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</si>
  <si>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</si>
  <si>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</si>
  <si>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</si>
  <si>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</si>
  <si>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</si>
  <si>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</si>
  <si>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</si>
  <si>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</si>
  <si>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</si>
  <si>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</si>
  <si>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</si>
  <si>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</si>
  <si>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</si>
  <si>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</si>
  <si>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</si>
  <si>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</si>
  <si>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</si>
  <si>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</si>
  <si>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</si>
  <si>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</si>
  <si>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</si>
  <si>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</si>
  <si>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</si>
  <si>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</si>
  <si>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</si>
  <si>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</si>
  <si>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</si>
  <si>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</si>
  <si>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</si>
  <si>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</si>
  <si>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</si>
  <si>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</si>
  <si>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</si>
  <si>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</si>
  <si>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</si>
  <si>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</si>
  <si>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</si>
  <si>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</si>
  <si>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</si>
  <si>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</si>
  <si>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</si>
  <si>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</si>
  <si>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</si>
  <si>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</si>
  <si>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</si>
  <si>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</si>
  <si>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</si>
  <si>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</si>
  <si>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</si>
  <si>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</si>
  <si>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</si>
  <si>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</si>
  <si>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</si>
  <si>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</si>
  <si>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</si>
  <si>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</si>
  <si>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</si>
  <si>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</si>
  <si>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</si>
  <si>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</si>
  <si>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</si>
  <si>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</si>
  <si>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</si>
  <si>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</si>
  <si>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</si>
  <si>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</si>
  <si>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</si>
  <si>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</si>
  <si>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</si>
  <si>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</si>
  <si>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</si>
  <si>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</si>
  <si>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</si>
  <si>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</si>
  <si>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</si>
  <si>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</si>
  <si>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</si>
  <si>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</si>
  <si>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</si>
  <si>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</si>
  <si>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</si>
  <si>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</si>
  <si>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</si>
  <si>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</si>
  <si>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</si>
  <si>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</si>
  <si>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</si>
  <si>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</si>
  <si>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</si>
  <si>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</si>
  <si>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</si>
  <si>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</si>
  <si>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</si>
  <si>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</si>
  <si>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</si>
  <si>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</si>
  <si>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</si>
  <si>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</si>
  <si>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</si>
  <si>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</si>
  <si>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</si>
  <si>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</si>
  <si>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</si>
  <si>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</si>
  <si>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</si>
  <si>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</si>
  <si>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</si>
  <si>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</si>
  <si>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</si>
  <si>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</si>
  <si>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</si>
  <si>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</si>
  <si>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</si>
  <si>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</si>
  <si>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</si>
  <si>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</si>
  <si>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</si>
  <si>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</si>
  <si>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</si>
  <si>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</si>
  <si>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</si>
  <si>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</si>
  <si>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</si>
  <si>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</si>
  <si>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</si>
  <si>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</si>
  <si>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</si>
  <si>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</si>
  <si>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</si>
  <si>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</si>
  <si>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</si>
  <si>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</si>
  <si>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</si>
  <si>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</si>
  <si>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</si>
  <si>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</si>
  <si>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</si>
  <si>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</si>
  <si>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</si>
  <si>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</si>
  <si>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</si>
  <si>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</si>
  <si>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</si>
  <si>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</si>
  <si>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</si>
  <si>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</si>
  <si>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</si>
  <si>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</si>
  <si>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</si>
  <si>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</si>
  <si>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</si>
  <si>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</si>
  <si>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</si>
  <si>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</si>
  <si>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</si>
  <si>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</si>
  <si>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</si>
  <si>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</si>
  <si>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</si>
  <si>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</si>
  <si>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</si>
  <si>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</si>
  <si>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</si>
  <si>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</si>
  <si>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</si>
  <si>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</si>
  <si>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</si>
  <si>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</si>
  <si>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</si>
  <si>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</si>
  <si>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</si>
  <si>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</si>
  <si>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</si>
  <si>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</si>
  <si>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</si>
  <si>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</si>
  <si>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</si>
  <si>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</si>
  <si>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</si>
  <si>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</si>
  <si>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</si>
  <si>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</si>
  <si>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</si>
  <si>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</si>
  <si>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</si>
  <si>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</si>
  <si>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</si>
  <si>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</si>
  <si>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</si>
  <si>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</si>
  <si>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</si>
  <si>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</si>
  <si>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</si>
  <si>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</si>
  <si>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</si>
  <si>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</si>
  <si>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</si>
  <si>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</si>
  <si>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</si>
  <si>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</si>
  <si>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</si>
  <si>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</si>
  <si>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</si>
  <si>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</si>
  <si>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</si>
  <si>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</si>
  <si>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</si>
  <si>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</si>
  <si>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</si>
  <si>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</si>
  <si>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</si>
  <si>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</si>
  <si>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</si>
  <si>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</si>
  <si>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</si>
  <si>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</si>
  <si>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</si>
  <si>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</si>
  <si>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</si>
  <si>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</si>
  <si>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</si>
  <si>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</si>
  <si>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</si>
  <si>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</si>
  <si>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</si>
  <si>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</si>
  <si>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</si>
  <si>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</si>
  <si>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</si>
  <si>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</si>
  <si>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</si>
  <si>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</si>
  <si>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</si>
  <si>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</si>
  <si>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</si>
  <si>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</si>
  <si>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</si>
  <si>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</si>
  <si>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</si>
  <si>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</si>
  <si>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</si>
  <si>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</si>
  <si>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</si>
  <si>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</si>
  <si>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</si>
  <si>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</si>
  <si>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</si>
  <si>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</si>
  <si>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</si>
  <si>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</si>
  <si>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</si>
  <si>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</si>
  <si>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</si>
  <si>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</si>
  <si>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</si>
  <si>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</si>
  <si>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</si>
  <si>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</si>
  <si>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</si>
  <si>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</si>
  <si>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</si>
  <si>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</si>
  <si>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</si>
  <si>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</si>
  <si>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</si>
  <si>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</si>
  <si>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</si>
  <si>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</si>
  <si>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</si>
  <si>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</si>
  <si>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</si>
  <si>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</si>
  <si>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</si>
  <si>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</si>
  <si>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</si>
  <si>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</si>
  <si>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</si>
  <si>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</si>
  <si>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</si>
  <si>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</si>
  <si>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</si>
  <si>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</si>
  <si>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</si>
  <si>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</si>
  <si>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</si>
  <si>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</si>
  <si>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</si>
  <si>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</si>
  <si>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</si>
  <si>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</si>
  <si>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</si>
  <si>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</si>
  <si>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</si>
  <si>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</si>
  <si>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</si>
  <si>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</si>
  <si>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</si>
  <si>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</si>
  <si>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</si>
  <si>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</si>
  <si>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</si>
  <si>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</si>
  <si>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</si>
  <si>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</si>
  <si>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</si>
  <si>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</si>
  <si>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</si>
  <si>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</si>
  <si>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</si>
  <si>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</si>
  <si>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</si>
  <si>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</si>
  <si>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</si>
  <si>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</si>
  <si>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</si>
  <si>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</si>
  <si>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</si>
  <si>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</si>
  <si>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</si>
  <si>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</si>
  <si>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</si>
  <si>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</si>
  <si>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</si>
  <si>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</si>
  <si>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</si>
  <si>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</si>
  <si>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</si>
  <si>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</si>
  <si>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</si>
  <si>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</si>
  <si>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</si>
  <si>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</si>
  <si>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</si>
  <si>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</si>
  <si>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</si>
  <si>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</si>
  <si>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</si>
  <si>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</si>
  <si>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</si>
  <si>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</si>
  <si>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</si>
  <si>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</si>
  <si>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</si>
  <si>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</si>
  <si>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</si>
  <si>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</si>
  <si>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</si>
  <si>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</si>
  <si>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</si>
  <si>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</si>
  <si>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</si>
  <si>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</si>
  <si>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</si>
  <si>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</si>
  <si>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</si>
  <si>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</si>
  <si>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</si>
  <si>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</si>
  <si>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</si>
  <si>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</si>
  <si>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</si>
  <si>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</si>
  <si>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</si>
  <si>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</si>
  <si>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</si>
  <si>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</si>
  <si>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</si>
  <si>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</si>
  <si>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</si>
  <si>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</si>
  <si>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</si>
  <si>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</si>
  <si>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</si>
  <si>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</si>
  <si>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</si>
  <si>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</si>
  <si>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</si>
  <si>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</si>
  <si>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</si>
  <si>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</si>
  <si>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</si>
  <si>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</si>
  <si>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</si>
  <si>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</si>
  <si>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</si>
  <si>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</si>
  <si>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</si>
  <si>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</si>
  <si>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</si>
  <si>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</si>
  <si>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</si>
  <si>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</si>
  <si>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</si>
  <si>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</si>
  <si>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</si>
  <si>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</si>
  <si>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</si>
  <si>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</si>
  <si>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</si>
  <si>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</si>
  <si>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</si>
  <si>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</si>
  <si>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</si>
  <si>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</si>
  <si>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</si>
  <si>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</si>
  <si>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</si>
  <si>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</si>
  <si>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</si>
  <si>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</si>
  <si>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</si>
  <si>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</si>
  <si>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</si>
  <si>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</si>
  <si>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</si>
  <si>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</si>
  <si>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</si>
  <si>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</si>
  <si>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</si>
  <si>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</si>
  <si>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</si>
  <si>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</si>
  <si>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</si>
  <si>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</si>
  <si>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</si>
  <si>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</si>
  <si>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</si>
  <si>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</si>
  <si>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</si>
  <si>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</si>
  <si>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</si>
  <si>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</si>
  <si>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</si>
  <si>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</si>
  <si>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</si>
  <si>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</si>
  <si>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</si>
  <si>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</si>
  <si>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</si>
  <si>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</si>
  <si>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</si>
  <si>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</si>
  <si>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</si>
  <si>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</si>
  <si>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</si>
  <si>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</si>
  <si>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</si>
  <si>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</si>
  <si>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</si>
  <si>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</si>
  <si>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</si>
  <si>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</si>
  <si>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</si>
  <si>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</si>
  <si>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</si>
  <si>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</si>
  <si>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</si>
  <si>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</si>
  <si>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</si>
  <si>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</si>
  <si>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</si>
  <si>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</si>
  <si>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</si>
  <si>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</si>
  <si>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</si>
  <si>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</si>
  <si>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</si>
  <si>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</si>
  <si>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</si>
  <si>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</si>
  <si>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</si>
  <si>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</si>
  <si>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</si>
  <si>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</si>
  <si>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</si>
  <si>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</si>
  <si>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</si>
  <si>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</si>
  <si>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</si>
  <si>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</si>
  <si>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</si>
  <si>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</si>
  <si>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</si>
  <si>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</si>
  <si>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</si>
  <si>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</si>
  <si>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</si>
  <si>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</si>
  <si>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</si>
  <si>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</si>
  <si>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</si>
  <si>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</si>
  <si>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</si>
  <si>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</si>
  <si>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</si>
  <si>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</si>
  <si>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</si>
  <si>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</si>
  <si>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</si>
  <si>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</si>
  <si>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</si>
  <si>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</si>
  <si>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</si>
  <si>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</si>
  <si>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</si>
  <si>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</si>
  <si>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</si>
  <si>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</si>
  <si>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</si>
  <si>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</si>
  <si>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</si>
  <si>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</si>
  <si>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</si>
  <si>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</si>
  <si>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</si>
  <si>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</si>
  <si>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</si>
  <si>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</si>
  <si>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</si>
  <si>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</si>
  <si>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</si>
  <si>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</si>
  <si>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</si>
  <si>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</si>
  <si>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</si>
  <si>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</si>
  <si>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</si>
  <si>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</si>
  <si>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</si>
  <si>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</si>
  <si>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</si>
  <si>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</si>
  <si>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</si>
  <si>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</si>
  <si>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</si>
  <si>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</si>
  <si>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</si>
  <si>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</si>
  <si>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</si>
  <si>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</si>
  <si>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</si>
  <si>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</si>
  <si>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</si>
  <si>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</si>
  <si>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</si>
  <si>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</si>
  <si>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</si>
  <si>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</si>
  <si>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</si>
  <si>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</si>
  <si>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</si>
  <si>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</si>
  <si>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</si>
  <si>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</si>
  <si>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</si>
  <si>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</si>
  <si>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</si>
  <si>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</si>
  <si>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</si>
  <si>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</si>
  <si>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</si>
  <si>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</si>
  <si>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</si>
  <si>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</si>
  <si>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</si>
  <si>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</si>
  <si>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</si>
  <si>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</si>
  <si>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</si>
  <si>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</si>
  <si>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</si>
  <si>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</si>
  <si>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</si>
  <si>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</si>
  <si>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</si>
  <si>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</si>
  <si>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</si>
  <si>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</si>
  <si>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</si>
  <si>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</si>
  <si>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</si>
  <si>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</si>
  <si>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</si>
  <si>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</si>
  <si>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</si>
  <si>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</si>
  <si>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</si>
  <si>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</si>
  <si>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</si>
  <si>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</si>
  <si>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</si>
  <si>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</si>
  <si>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</si>
  <si>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</si>
  <si>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</si>
  <si>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</si>
  <si>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</si>
  <si>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</si>
  <si>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</si>
  <si>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</si>
  <si>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</si>
  <si>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</si>
  <si>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</si>
  <si>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</si>
  <si>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</si>
  <si>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</si>
  <si>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</si>
  <si>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</si>
  <si>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</si>
  <si>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</si>
  <si>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</si>
  <si>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</si>
  <si>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</si>
  <si>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</si>
  <si>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</si>
  <si>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</si>
  <si>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</si>
  <si>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</si>
  <si>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</si>
  <si>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</si>
  <si>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</si>
  <si>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</si>
  <si>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</si>
  <si>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</si>
  <si>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</si>
  <si>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</si>
  <si>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</si>
  <si>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</si>
  <si>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</si>
  <si>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</si>
  <si>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</si>
  <si>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</si>
  <si>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</si>
  <si>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</si>
  <si>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</si>
  <si>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</si>
  <si>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</si>
  <si>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</si>
  <si>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</si>
  <si>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</si>
  <si>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</si>
  <si>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</si>
  <si>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</si>
  <si>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</si>
  <si>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</si>
  <si>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</si>
  <si>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</si>
  <si>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</si>
  <si>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</si>
  <si>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</si>
  <si>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</si>
  <si>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</si>
  <si>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</si>
  <si>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</si>
  <si>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</si>
  <si>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</si>
  <si>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</si>
  <si>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</si>
  <si>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</si>
  <si>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</si>
  <si>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</si>
  <si>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</si>
  <si>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</si>
  <si>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</si>
  <si>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</si>
  <si>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</si>
  <si>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</si>
  <si>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</si>
  <si>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</si>
  <si>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</si>
  <si>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</si>
  <si>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</si>
  <si>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</si>
  <si>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</si>
  <si>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</si>
  <si>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</si>
  <si>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</si>
  <si>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</si>
  <si>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</si>
  <si>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</si>
  <si>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</si>
  <si>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</si>
  <si>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</si>
  <si>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</si>
  <si>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</si>
  <si>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</si>
  <si>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</si>
  <si>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</si>
  <si>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</si>
  <si>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</si>
  <si>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</si>
  <si>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</si>
  <si>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</si>
  <si>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</si>
  <si>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</si>
  <si>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</si>
  <si>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</si>
  <si>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</si>
  <si>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</si>
  <si>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</si>
  <si>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</si>
  <si>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</si>
  <si>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</si>
  <si>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</si>
  <si>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</si>
  <si>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</si>
  <si>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</si>
  <si>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</si>
  <si>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</si>
  <si>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</si>
  <si>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</si>
  <si>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</si>
  <si>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</si>
  <si>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</si>
  <si>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</si>
  <si>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</si>
  <si>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</si>
  <si>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</si>
  <si>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</si>
  <si>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</si>
  <si>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</si>
  <si>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</si>
  <si>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</si>
  <si>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</si>
  <si>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</si>
  <si>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</si>
  <si>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</si>
  <si>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</si>
  <si>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</si>
  <si>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</si>
  <si>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</si>
  <si>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</si>
  <si>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</si>
  <si>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</si>
  <si>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</si>
  <si>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</si>
  <si>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</si>
  <si>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</si>
  <si>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</si>
  <si>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</si>
  <si>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</si>
  <si>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</si>
  <si>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</si>
  <si>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</si>
  <si>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</si>
  <si>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</si>
  <si>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</si>
  <si>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</si>
  <si>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</si>
  <si>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</si>
  <si>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</si>
  <si>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</si>
  <si>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</si>
  <si>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</si>
  <si>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</si>
  <si>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</si>
  <si>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</si>
  <si>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</si>
  <si>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</si>
  <si>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</si>
  <si>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</si>
  <si>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</si>
  <si>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</si>
  <si>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</si>
  <si>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</si>
  <si>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</si>
  <si>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</si>
  <si>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</si>
  <si>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</si>
  <si>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</si>
  <si>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</si>
  <si>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</si>
  <si>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</si>
  <si>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</si>
  <si>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</si>
  <si>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</si>
  <si>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</si>
  <si>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</si>
  <si>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</si>
  <si>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</si>
  <si>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</si>
  <si>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</si>
  <si>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</si>
  <si>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</si>
  <si>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</si>
  <si>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</si>
  <si>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</si>
  <si>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</si>
  <si>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</si>
  <si>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</si>
  <si>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</si>
  <si>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</si>
  <si>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</si>
  <si>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</si>
  <si>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</si>
  <si>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</si>
  <si>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</si>
  <si>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</si>
  <si>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</si>
  <si>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</si>
  <si>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</si>
  <si>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</si>
  <si>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</si>
  <si>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</si>
  <si>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</si>
  <si>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</si>
  <si>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</si>
  <si>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</si>
  <si>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</si>
  <si>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</si>
  <si>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</si>
  <si>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</si>
  <si>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</si>
  <si>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</si>
  <si>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</si>
  <si>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</si>
  <si>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</si>
  <si>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</si>
  <si>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</si>
  <si>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</si>
  <si>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</si>
  <si>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</si>
  <si>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</si>
  <si>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</si>
  <si>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</si>
  <si>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</si>
  <si>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</si>
  <si>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</si>
  <si>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</si>
  <si>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</si>
  <si>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</si>
  <si>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</si>
  <si>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</si>
  <si>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</si>
  <si>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</si>
  <si>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</si>
  <si>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</si>
  <si>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</si>
  <si>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</si>
  <si>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</si>
  <si>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</si>
  <si>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</si>
  <si>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</si>
  <si>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</si>
  <si>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</si>
  <si>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</si>
  <si>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</si>
  <si>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</si>
  <si>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</si>
  <si>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</si>
  <si>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</si>
  <si>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</si>
  <si>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</si>
  <si>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</si>
  <si>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</si>
  <si>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</si>
  <si>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</si>
  <si>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</si>
  <si>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</si>
  <si>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</si>
  <si>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</si>
  <si>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</si>
  <si>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</si>
  <si>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</si>
  <si>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</si>
  <si>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</si>
  <si>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</si>
  <si>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</si>
  <si>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</si>
  <si>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</si>
  <si>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</si>
  <si>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</si>
  <si>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</si>
  <si>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</si>
  <si>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</si>
  <si>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</si>
  <si>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</si>
  <si>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</si>
  <si>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</si>
  <si>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</si>
  <si>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</si>
  <si>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</si>
  <si>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</si>
  <si>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</si>
  <si>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</si>
  <si>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</si>
  <si>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</si>
  <si>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</si>
  <si>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</si>
  <si>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</si>
  <si>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</si>
  <si>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</si>
  <si>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</si>
  <si>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</si>
  <si>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</si>
  <si>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</si>
  <si>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</si>
  <si>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</si>
  <si>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</si>
  <si>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</si>
  <si>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</si>
  <si>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</si>
  <si>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</si>
  <si>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</si>
  <si>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</si>
  <si>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</si>
  <si>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</si>
  <si>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</si>
  <si>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</si>
  <si>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</si>
  <si>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</si>
  <si>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</si>
  <si>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</si>
  <si>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</si>
  <si>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</si>
  <si>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</si>
  <si>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</si>
  <si>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</si>
  <si>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</si>
  <si>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</si>
  <si>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</si>
  <si>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</si>
  <si>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</si>
  <si>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</si>
  <si>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</si>
  <si>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</si>
  <si>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</si>
  <si>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</si>
  <si>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</si>
  <si>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</si>
  <si>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</si>
  <si>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</si>
  <si>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</si>
  <si>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</si>
  <si>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</si>
  <si>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</si>
  <si>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</si>
  <si>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</si>
  <si>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</si>
  <si>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</si>
  <si>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</si>
  <si>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</si>
  <si>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</si>
  <si>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</si>
  <si>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</si>
  <si>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</si>
  <si>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</si>
  <si>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</si>
  <si>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</si>
  <si>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</si>
  <si>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</si>
  <si>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</si>
  <si>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</si>
  <si>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</si>
  <si>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</si>
  <si>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</si>
  <si>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</si>
  <si>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</si>
  <si>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</si>
  <si>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</si>
  <si>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</si>
  <si>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</si>
  <si>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</si>
  <si>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</si>
  <si>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</si>
  <si>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</si>
  <si>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</si>
  <si>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</si>
  <si>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</si>
  <si>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</si>
  <si>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</si>
  <si>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</si>
  <si>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</si>
  <si>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</si>
  <si>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</si>
  <si>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</si>
  <si>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</si>
  <si>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</si>
  <si>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</si>
  <si>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</si>
  <si>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</si>
  <si>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</si>
  <si>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</si>
  <si>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</si>
  <si>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</si>
  <si>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</si>
  <si>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</si>
  <si>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</si>
  <si>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</si>
  <si>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</si>
  <si>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</si>
  <si>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</si>
  <si>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</si>
  <si>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</si>
  <si>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</si>
  <si>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</si>
  <si>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</si>
  <si>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</si>
  <si>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</si>
  <si>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</si>
  <si>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</si>
  <si>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</si>
  <si>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</si>
  <si>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</si>
  <si>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</si>
  <si>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</si>
  <si>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</si>
  <si>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</si>
  <si>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</si>
  <si>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</si>
  <si>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</si>
  <si>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</si>
  <si>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</si>
  <si>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</si>
  <si>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</si>
  <si>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</si>
  <si>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</si>
  <si>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</si>
  <si>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</si>
  <si>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</si>
  <si>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</si>
  <si>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</si>
  <si>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</si>
  <si>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</si>
  <si>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</si>
  <si>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</si>
  <si>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</si>
  <si>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</si>
  <si>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</si>
  <si>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</si>
  <si>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</si>
  <si>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</si>
  <si>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</si>
  <si>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</si>
  <si>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</si>
  <si>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</si>
  <si>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</si>
  <si>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</si>
  <si>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</si>
  <si>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</si>
  <si>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</si>
  <si>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</si>
  <si>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</si>
  <si>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</si>
  <si>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</si>
  <si>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</si>
  <si>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</si>
  <si>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</si>
  <si>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</si>
  <si>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</si>
  <si>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</si>
  <si>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</si>
  <si>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</si>
  <si>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</si>
  <si>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</si>
  <si>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</si>
  <si>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</si>
  <si>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</si>
  <si>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</si>
  <si>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</si>
  <si>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</si>
  <si>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</si>
  <si>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</si>
  <si>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</si>
  <si>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</si>
  <si>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</si>
  <si>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</si>
  <si>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</si>
  <si>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</si>
  <si>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</si>
  <si>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</si>
  <si>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</si>
  <si>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</si>
  <si>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</si>
  <si>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</si>
  <si>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</si>
  <si>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</si>
  <si>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</si>
  <si>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</si>
  <si>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</si>
  <si>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</si>
  <si>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</si>
  <si>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</si>
  <si>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</si>
  <si>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</si>
  <si>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</si>
  <si>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</si>
  <si>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</si>
  <si>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</si>
  <si>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</si>
  <si>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</si>
  <si>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</si>
  <si>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</si>
  <si>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</si>
  <si>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</si>
  <si>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</si>
  <si>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</si>
  <si>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</si>
  <si>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</si>
  <si>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</si>
  <si>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</si>
  <si>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</si>
  <si>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</si>
  <si>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</si>
  <si>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</si>
  <si>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</si>
  <si>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</si>
  <si>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</si>
  <si>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</si>
  <si>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</si>
  <si>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</si>
  <si>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</si>
  <si>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</si>
  <si>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</si>
  <si>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</si>
  <si>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</si>
  <si>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</si>
  <si>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</si>
  <si>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</si>
  <si>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</si>
  <si>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</si>
  <si>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</si>
  <si>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</si>
  <si>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</si>
  <si>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</si>
  <si>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</si>
  <si>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</si>
  <si>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</si>
  <si>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</si>
  <si>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</si>
  <si>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</si>
  <si>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</si>
  <si>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</si>
  <si>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</si>
  <si>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</si>
  <si>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</si>
  <si>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</si>
  <si>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</si>
  <si>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</si>
  <si>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</si>
  <si>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</si>
  <si>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</si>
  <si>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</si>
  <si>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</si>
  <si>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</si>
  <si>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</si>
  <si>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</si>
  <si>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</si>
  <si>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</si>
  <si>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</si>
  <si>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</si>
  <si>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</si>
  <si>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</si>
  <si>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</si>
  <si>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</si>
  <si>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</si>
  <si>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</si>
  <si>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</si>
  <si>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</si>
  <si>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</si>
  <si>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</si>
  <si>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</si>
  <si>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</si>
  <si>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</si>
  <si>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</si>
  <si>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</si>
  <si>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</si>
  <si>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</si>
  <si>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</si>
  <si>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</si>
  <si>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</si>
  <si>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</si>
  <si>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</si>
  <si>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</si>
  <si>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</si>
  <si>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</si>
  <si>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</si>
  <si>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</si>
  <si>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</si>
  <si>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</si>
  <si>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</si>
  <si>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</si>
  <si>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</si>
  <si>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</si>
  <si>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</si>
  <si>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</si>
  <si>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</si>
  <si>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</si>
  <si>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</si>
  <si>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</si>
  <si>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</si>
  <si>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</si>
  <si>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</si>
  <si>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</si>
  <si>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</si>
  <si>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</si>
  <si>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</si>
  <si>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</si>
  <si>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</si>
  <si>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</si>
  <si>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</si>
  <si>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</si>
  <si>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</si>
  <si>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</si>
  <si>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</si>
  <si>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</si>
  <si>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</si>
  <si>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</si>
  <si>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</si>
  <si>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</si>
  <si>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</si>
  <si>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</si>
  <si>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</si>
  <si>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</si>
  <si>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</si>
  <si>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</si>
  <si>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</si>
  <si>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</si>
  <si>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</si>
  <si>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</si>
  <si>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</si>
  <si>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</si>
  <si>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</si>
  <si>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</si>
  <si>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</si>
  <si>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</si>
  <si>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</si>
  <si>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</si>
  <si>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</si>
  <si>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</si>
  <si>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</si>
  <si>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</si>
  <si>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</si>
  <si>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</si>
  <si>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</si>
  <si>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</si>
  <si>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</si>
  <si>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</si>
  <si>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</si>
  <si>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</si>
  <si>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</si>
  <si>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</si>
  <si>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</si>
  <si>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</si>
  <si>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</si>
  <si>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</si>
  <si>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</si>
  <si>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</si>
  <si>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</si>
  <si>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</si>
  <si>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</si>
  <si>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</si>
  <si>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</si>
  <si>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</si>
  <si>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</si>
  <si>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</si>
  <si>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</si>
  <si>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</si>
  <si>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</si>
  <si>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</si>
  <si>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</si>
  <si>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</si>
  <si>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</si>
  <si>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</si>
  <si>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</si>
  <si>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</si>
  <si>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</si>
  <si>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</si>
  <si>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</si>
  <si>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</si>
  <si>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</si>
  <si>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</si>
  <si>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</si>
  <si>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</si>
  <si>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</si>
  <si>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</si>
  <si>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</si>
  <si>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</si>
  <si>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</si>
  <si>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</si>
  <si>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</si>
  <si>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</si>
  <si>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</si>
  <si>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</si>
  <si>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</si>
  <si>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</si>
  <si>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</si>
  <si>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</si>
  <si>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</si>
  <si>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</si>
  <si>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</si>
  <si>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</si>
  <si>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</si>
  <si>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</si>
  <si>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</si>
  <si>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</si>
  <si>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</si>
  <si>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</si>
  <si>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</si>
  <si>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</si>
  <si>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</si>
  <si>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</si>
  <si>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</si>
  <si>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</si>
  <si>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</si>
  <si>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</si>
  <si>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</si>
  <si>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</si>
  <si>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</si>
  <si>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</si>
  <si>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</si>
  <si>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</si>
  <si>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</si>
  <si>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</si>
  <si>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</si>
  <si>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</si>
  <si>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</si>
  <si>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</si>
  <si>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</si>
  <si>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</si>
  <si>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</si>
  <si>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</si>
  <si>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</si>
  <si>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</si>
  <si>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</si>
  <si>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</si>
  <si>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</si>
  <si>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</si>
  <si>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</si>
  <si>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</si>
  <si>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</si>
  <si>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</si>
  <si>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</si>
  <si>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</si>
  <si>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</si>
  <si>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</si>
  <si>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</si>
  <si>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</si>
  <si>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</si>
  <si>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</si>
  <si>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</si>
  <si>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</si>
  <si>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</si>
  <si>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</si>
  <si>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</si>
  <si>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</si>
  <si>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</si>
  <si>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</si>
  <si>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</si>
  <si>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</si>
  <si>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</si>
  <si>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</si>
  <si>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</si>
  <si>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</si>
  <si>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</si>
  <si>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</si>
  <si>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</si>
  <si>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</si>
  <si>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</si>
  <si>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</si>
  <si>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</si>
  <si>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</si>
  <si>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</si>
  <si>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</si>
  <si>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</si>
  <si>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</si>
  <si>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</si>
  <si>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</si>
  <si>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</si>
  <si>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</si>
  <si>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</si>
  <si>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</si>
  <si>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</si>
  <si>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</si>
  <si>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</si>
  <si>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</si>
  <si>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</si>
  <si>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</si>
  <si>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</si>
  <si>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</si>
  <si>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</si>
  <si>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</si>
  <si>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</si>
  <si>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</si>
  <si>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</si>
  <si>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</si>
  <si>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</si>
  <si>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</si>
  <si>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</si>
  <si>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</si>
  <si>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</si>
  <si>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</si>
  <si>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</si>
  <si>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</si>
  <si>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</si>
  <si>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</si>
  <si>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</si>
  <si>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</si>
  <si>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</si>
  <si>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</si>
  <si>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</si>
  <si>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</si>
  <si>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</si>
  <si>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</si>
  <si>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</si>
  <si>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</si>
  <si>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</si>
  <si>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</si>
  <si>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</si>
  <si>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</si>
  <si>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</si>
  <si>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</si>
  <si>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</si>
  <si>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</si>
  <si>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</si>
  <si>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</si>
  <si>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</si>
  <si>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</si>
  <si>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</si>
  <si>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</si>
  <si>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</si>
  <si>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</si>
  <si>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</si>
  <si>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</si>
  <si>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</si>
  <si>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</si>
  <si>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</si>
  <si>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</si>
  <si>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</si>
  <si>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</si>
  <si>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</si>
  <si>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</si>
  <si>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</si>
  <si>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</si>
  <si>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</si>
  <si>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</si>
  <si>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</si>
  <si>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</si>
  <si>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</si>
  <si>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</si>
  <si>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</si>
  <si>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</si>
  <si>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</si>
  <si>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</si>
  <si>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</si>
  <si>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</si>
  <si>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</si>
  <si>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</si>
  <si>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</si>
  <si>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</si>
  <si>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</si>
  <si>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</si>
  <si>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</si>
  <si>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</si>
  <si>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</si>
  <si>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</si>
  <si>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</si>
  <si>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</si>
  <si>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</si>
  <si>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</si>
  <si>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</si>
  <si>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</si>
  <si>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</si>
  <si>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</si>
  <si>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</si>
  <si>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</si>
  <si>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</si>
  <si>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</si>
  <si>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</si>
  <si>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</si>
  <si>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</si>
  <si>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</si>
  <si>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</si>
  <si>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</si>
  <si>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</si>
  <si>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</si>
  <si>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</si>
  <si>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</si>
  <si>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</si>
  <si>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</si>
  <si>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</si>
  <si>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</si>
  <si>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</si>
  <si>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</si>
  <si>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</si>
  <si>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</si>
  <si>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</si>
  <si>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</si>
  <si>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</si>
  <si>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</si>
  <si>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</si>
  <si>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</si>
  <si>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</si>
  <si>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</si>
  <si>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</si>
  <si>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</si>
  <si>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</si>
  <si>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</si>
  <si>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</si>
  <si>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</si>
  <si>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</si>
  <si>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</si>
  <si>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</si>
  <si>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</si>
  <si>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</si>
  <si>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</si>
  <si>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</si>
  <si>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</si>
  <si>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</si>
  <si>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</si>
  <si>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</si>
  <si>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</si>
  <si>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</si>
  <si>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</si>
  <si>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</si>
  <si>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</si>
  <si>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</si>
  <si>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</si>
  <si>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</si>
  <si>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</si>
  <si>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</si>
  <si>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</si>
  <si>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</si>
  <si>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</si>
  <si>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</si>
  <si>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</si>
  <si>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</si>
  <si>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</si>
  <si>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</si>
  <si>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</si>
  <si>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</si>
  <si>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</si>
  <si>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</si>
  <si>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</si>
  <si>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</si>
  <si>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</si>
  <si>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</si>
  <si>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</si>
  <si>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</si>
  <si>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</si>
  <si>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</si>
  <si>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</si>
  <si>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</si>
  <si>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</si>
  <si>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</si>
  <si>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</si>
  <si>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</si>
  <si>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</si>
  <si>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</si>
  <si>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</si>
  <si>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</si>
  <si>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</si>
  <si>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</si>
  <si>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</si>
  <si>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</si>
  <si>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</si>
  <si>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</si>
  <si>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</si>
  <si>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</si>
  <si>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</si>
  <si>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</si>
  <si>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</si>
  <si>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</si>
  <si>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</si>
  <si>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</si>
  <si>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</si>
  <si>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</si>
  <si>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</si>
  <si>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</si>
  <si>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</si>
  <si>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</si>
  <si>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</si>
  <si>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</si>
  <si>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</si>
  <si>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</si>
  <si>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</si>
  <si>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</si>
  <si>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</si>
  <si>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</si>
  <si>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</si>
  <si>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</si>
  <si>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</si>
  <si>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</si>
  <si>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</si>
  <si>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</si>
  <si>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</si>
  <si>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</si>
  <si>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</si>
  <si>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</si>
  <si>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</si>
  <si>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</si>
  <si>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</si>
  <si>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</si>
  <si>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</si>
  <si>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</si>
  <si>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</si>
  <si>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</si>
  <si>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</si>
  <si>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</si>
  <si>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</si>
  <si>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</si>
  <si>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</si>
  <si>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</si>
  <si>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</si>
  <si>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</si>
  <si>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</si>
  <si>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</si>
  <si>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</si>
  <si>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</si>
  <si>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</si>
  <si>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</si>
  <si>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</si>
  <si>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</si>
  <si>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</si>
  <si>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</si>
  <si>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</si>
  <si>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</si>
  <si>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</si>
  <si>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</si>
  <si>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</si>
  <si>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</si>
  <si>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</si>
  <si>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</si>
  <si>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</si>
  <si>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</si>
  <si>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</si>
  <si>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</si>
  <si>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</si>
  <si>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</si>
  <si>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</si>
  <si>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</si>
  <si>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</si>
  <si>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</si>
  <si>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</si>
  <si>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</si>
  <si>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</si>
  <si>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</si>
  <si>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</si>
  <si>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</si>
  <si>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</si>
  <si>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</si>
  <si>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</si>
  <si>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</si>
  <si>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</si>
  <si>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</si>
  <si>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</si>
  <si>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</si>
  <si>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</si>
  <si>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</si>
  <si>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</si>
  <si>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</si>
  <si>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</si>
  <si>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</si>
  <si>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</si>
  <si>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</si>
  <si>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</si>
  <si>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</si>
  <si>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</si>
  <si>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</si>
  <si>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</si>
  <si>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</si>
  <si>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</si>
  <si>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</si>
  <si>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</si>
  <si>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</si>
  <si>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</si>
  <si>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</si>
  <si>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</si>
  <si>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</si>
  <si>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</si>
  <si>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</si>
  <si>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</si>
  <si>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</si>
  <si>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</si>
  <si>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</si>
  <si>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</si>
  <si>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</si>
  <si>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</si>
  <si>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</si>
  <si>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</si>
  <si>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</si>
  <si>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</si>
  <si>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</si>
  <si>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</si>
  <si>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</si>
  <si>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</si>
  <si>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</si>
  <si>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</si>
  <si>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</si>
  <si>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</si>
  <si>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</si>
  <si>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</si>
  <si>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</si>
  <si>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</si>
  <si>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</si>
  <si>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</si>
  <si>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</si>
  <si>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</si>
  <si>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</si>
  <si>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</si>
  <si>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</si>
  <si>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</si>
  <si>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</si>
  <si>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</si>
  <si>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</si>
  <si>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</si>
  <si>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</si>
  <si>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</si>
  <si>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</si>
  <si>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</si>
  <si>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</si>
  <si>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</si>
  <si>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</si>
  <si>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</si>
  <si>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</si>
  <si>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</si>
  <si>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</si>
  <si>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</si>
  <si>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</si>
  <si>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</si>
  <si>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</si>
  <si>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</si>
  <si>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</si>
  <si>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</si>
  <si>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</si>
  <si>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</si>
  <si>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</si>
  <si>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</si>
  <si>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</si>
  <si>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</si>
  <si>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</si>
  <si>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</si>
  <si>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</si>
  <si>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</si>
  <si>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</si>
  <si>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</si>
  <si>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</si>
  <si>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</si>
  <si>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</si>
  <si>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</si>
  <si>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</si>
  <si>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</si>
  <si>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</si>
  <si>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</si>
  <si>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</si>
  <si>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</si>
  <si>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</si>
  <si>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</si>
  <si>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</si>
  <si>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</si>
  <si>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</si>
  <si>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</si>
  <si>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</si>
  <si>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</si>
  <si>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</si>
  <si>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</si>
  <si>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</si>
  <si>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</si>
  <si>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</si>
  <si>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</si>
  <si>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</si>
  <si>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</si>
  <si>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</si>
  <si>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</si>
  <si>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</si>
  <si>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</si>
  <si>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</si>
  <si>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</si>
  <si>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</si>
  <si>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</si>
  <si>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</si>
  <si>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</si>
  <si>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</si>
  <si>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</si>
  <si>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</si>
  <si>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</si>
  <si>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</si>
  <si>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</si>
  <si>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</si>
  <si>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</si>
  <si>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</si>
  <si>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</si>
  <si>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</si>
  <si>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</si>
  <si>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</si>
  <si>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</si>
  <si>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</si>
  <si>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</si>
  <si>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</si>
  <si>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</si>
  <si>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</si>
  <si>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</si>
  <si>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</si>
  <si>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</si>
  <si>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</si>
  <si>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</si>
  <si>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</si>
  <si>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</si>
  <si>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</si>
  <si>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</si>
  <si>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</si>
  <si>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</si>
  <si>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</si>
  <si>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</si>
  <si>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</si>
  <si>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</si>
  <si>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</si>
  <si>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</si>
  <si>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</si>
  <si>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</si>
  <si>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</si>
  <si>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</si>
  <si>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</si>
  <si>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</si>
  <si>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</si>
  <si>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</si>
  <si>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</si>
  <si>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</si>
  <si>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</si>
  <si>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</si>
  <si>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</si>
  <si>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</si>
  <si>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</si>
  <si>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</si>
  <si>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</si>
  <si>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</si>
  <si>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</si>
  <si>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</si>
  <si>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</si>
  <si>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</si>
  <si>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</si>
  <si>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</si>
  <si>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</si>
  <si>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</si>
  <si>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</si>
  <si>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</si>
  <si>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</si>
  <si>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</si>
  <si>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</si>
  <si>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</si>
  <si>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</si>
  <si>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</si>
  <si>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</si>
  <si>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</si>
  <si>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</si>
  <si>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</si>
  <si>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</si>
  <si>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</si>
  <si>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</si>
  <si>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</si>
  <si>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</si>
  <si>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</si>
  <si>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</si>
  <si>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</si>
  <si>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</si>
  <si>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</si>
  <si>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</si>
  <si>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</si>
  <si>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</si>
  <si>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</si>
  <si>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</si>
  <si>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</si>
  <si>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</si>
  <si>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</si>
  <si>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</si>
  <si>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</si>
  <si>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</si>
  <si>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</si>
  <si>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</si>
  <si>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</si>
  <si>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</si>
  <si>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</si>
  <si>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</si>
  <si>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</si>
  <si>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</si>
  <si>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</si>
  <si>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</si>
  <si>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</si>
  <si>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</si>
  <si>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</si>
  <si>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</si>
  <si>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</si>
  <si>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</si>
  <si>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</si>
  <si>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</si>
  <si>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</si>
  <si>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</si>
  <si>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</si>
  <si>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</si>
  <si>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</si>
  <si>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</si>
  <si>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</si>
  <si>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</si>
  <si>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</si>
  <si>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</si>
  <si>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</si>
  <si>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</si>
  <si>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</si>
  <si>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</si>
  <si>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</si>
  <si>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</si>
  <si>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</si>
  <si>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</si>
  <si>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</si>
  <si>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</si>
  <si>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</si>
  <si>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</si>
  <si>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</si>
  <si>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</si>
  <si>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</si>
  <si>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</si>
  <si>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</si>
  <si>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</si>
  <si>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</si>
  <si>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</si>
  <si>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</si>
  <si>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</si>
  <si>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</si>
  <si>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</si>
  <si>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</si>
  <si>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</si>
  <si>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</si>
  <si>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</si>
  <si>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</si>
  <si>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</si>
  <si>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</si>
  <si>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</si>
  <si>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</si>
  <si>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</si>
  <si>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</si>
  <si>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</si>
  <si>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</si>
  <si>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</si>
  <si>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</si>
  <si>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</si>
  <si>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</si>
  <si>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</si>
  <si>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</si>
  <si>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</si>
  <si>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</si>
  <si>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</si>
  <si>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</si>
  <si>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</si>
  <si>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</si>
  <si>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</si>
  <si>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</si>
  <si>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</si>
  <si>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</si>
  <si>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</si>
  <si>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</si>
  <si>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</si>
  <si>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</si>
  <si>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</si>
  <si>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</si>
  <si>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</si>
  <si>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</si>
  <si>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</si>
  <si>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</si>
  <si>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</si>
  <si>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</si>
  <si>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</si>
  <si>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</si>
  <si>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</si>
  <si>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</si>
  <si>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</si>
  <si>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</si>
  <si>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</si>
  <si>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</si>
  <si>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</si>
  <si>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</si>
  <si>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</si>
  <si>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</si>
  <si>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</si>
  <si>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</si>
  <si>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</si>
  <si>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</si>
  <si>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</si>
  <si>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</si>
  <si>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</si>
  <si>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</si>
  <si>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</si>
  <si>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</si>
  <si>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</si>
  <si>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</si>
  <si>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</si>
  <si>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</si>
  <si>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</si>
  <si>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</si>
  <si>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</si>
  <si>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</si>
  <si>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</si>
  <si>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</si>
  <si>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</si>
  <si>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</si>
  <si>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</si>
  <si>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</si>
  <si>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</si>
  <si>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</si>
  <si>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</si>
  <si>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</si>
  <si>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</si>
  <si>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</si>
  <si>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</si>
  <si>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</si>
  <si>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</si>
  <si>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</si>
  <si>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</si>
  <si>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</si>
  <si>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</si>
  <si>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</si>
  <si>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</si>
  <si>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</si>
  <si>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</si>
  <si>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</si>
  <si>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</si>
  <si>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</si>
  <si>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</si>
  <si>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</si>
  <si>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</si>
  <si>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</si>
  <si>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</si>
  <si>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</si>
  <si>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</si>
  <si>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</si>
  <si>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</si>
  <si>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</si>
  <si>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</si>
  <si>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</si>
  <si>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</si>
  <si>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</si>
  <si>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</si>
  <si>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</si>
  <si>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</si>
  <si>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</si>
  <si>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</si>
  <si>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</si>
  <si>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</si>
  <si>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</si>
  <si>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</si>
  <si>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</si>
  <si>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</si>
  <si>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</si>
  <si>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</si>
  <si>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</si>
  <si>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</si>
  <si>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</si>
  <si>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</si>
  <si>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</si>
  <si>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</si>
  <si>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</si>
  <si>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</si>
  <si>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</si>
  <si>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</si>
  <si>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</si>
  <si>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</si>
  <si>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</si>
  <si>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</si>
  <si>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</si>
  <si>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</si>
  <si>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</si>
  <si>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</si>
  <si>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</si>
  <si>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</si>
  <si>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</si>
  <si>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</si>
  <si>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</si>
  <si>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</si>
  <si>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</si>
  <si>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</si>
  <si>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</si>
  <si>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</si>
  <si>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</si>
  <si>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</si>
  <si>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</si>
  <si>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</si>
  <si>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</si>
  <si>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</si>
  <si>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</si>
  <si>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</si>
  <si>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</si>
  <si>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</si>
  <si>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</si>
  <si>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</si>
  <si>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</si>
  <si>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</si>
  <si>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</si>
  <si>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</si>
  <si>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</si>
  <si>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</si>
  <si>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</si>
  <si>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</si>
  <si>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</si>
  <si>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</si>
  <si>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</si>
  <si>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</si>
  <si>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</si>
  <si>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</si>
  <si>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</si>
  <si>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</si>
  <si>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</si>
  <si>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</si>
  <si>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</si>
  <si>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</si>
  <si>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</si>
  <si>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</si>
  <si>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</si>
  <si>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</si>
  <si>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</si>
  <si>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</si>
  <si>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</si>
  <si>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</si>
  <si>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</si>
  <si>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</si>
  <si>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</si>
  <si>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</si>
  <si>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</si>
  <si>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</si>
  <si>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</si>
  <si>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</si>
  <si>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</si>
  <si>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</si>
  <si>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</si>
  <si>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</si>
  <si>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</si>
  <si>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</si>
  <si>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</si>
  <si>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</si>
  <si>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</si>
  <si>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</si>
  <si>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</si>
  <si>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</si>
  <si>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</si>
  <si>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</si>
  <si>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</si>
  <si>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</si>
  <si>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</si>
  <si>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</si>
  <si>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</si>
  <si>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</si>
  <si>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</si>
  <si>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</si>
  <si>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</si>
  <si>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</si>
  <si>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</si>
  <si>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</si>
  <si>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</si>
  <si>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</si>
  <si>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</si>
  <si>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</si>
  <si>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</si>
  <si>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</si>
  <si>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</si>
  <si>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</si>
  <si>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</si>
  <si>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</si>
  <si>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</si>
  <si>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</si>
  <si>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</si>
  <si>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</si>
  <si>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</si>
  <si>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</si>
  <si>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</si>
  <si>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</si>
  <si>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</si>
  <si>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</si>
  <si>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</si>
  <si>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</si>
  <si>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</si>
  <si>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</si>
  <si>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</si>
  <si>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</si>
  <si>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</si>
  <si>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</si>
  <si>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</si>
  <si>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</si>
  <si>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</si>
  <si>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</si>
  <si>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</si>
  <si>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</si>
  <si>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</si>
  <si>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</si>
  <si>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</si>
  <si>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</si>
  <si>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</si>
  <si>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</si>
  <si>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</si>
  <si>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</si>
  <si>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</si>
  <si>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</si>
  <si>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</si>
  <si>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</si>
  <si>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</si>
  <si>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</si>
  <si>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</si>
  <si>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</si>
  <si>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</si>
  <si>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</si>
  <si>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</si>
  <si>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</si>
  <si>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</si>
  <si>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</si>
  <si>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</si>
  <si>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</si>
  <si>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</si>
  <si>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</si>
  <si>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</si>
  <si>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</si>
  <si>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</si>
  <si>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</si>
  <si>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</si>
  <si>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</si>
  <si>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</si>
  <si>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</si>
  <si>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</si>
  <si>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</si>
  <si>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</si>
  <si>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</si>
  <si>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</si>
  <si>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</si>
  <si>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</si>
  <si>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</si>
  <si>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</si>
  <si>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</si>
  <si>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</si>
  <si>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</si>
  <si>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</si>
  <si>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</si>
  <si>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</si>
  <si>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</si>
  <si>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</si>
  <si>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</si>
  <si>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</si>
  <si>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</si>
  <si>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</si>
  <si>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</si>
  <si>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</si>
  <si>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</si>
  <si>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</si>
  <si>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</si>
  <si>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</si>
  <si>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</si>
  <si>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</si>
  <si>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</si>
  <si>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</si>
  <si>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</si>
  <si>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</si>
  <si>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</si>
  <si>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</si>
  <si>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</si>
  <si>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</si>
  <si>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</si>
  <si>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</si>
  <si>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</si>
  <si>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</si>
  <si>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</si>
  <si>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</si>
  <si>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</si>
  <si>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</si>
  <si>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</si>
  <si>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</si>
  <si>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</si>
  <si>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</si>
  <si>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</si>
  <si>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</si>
  <si>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</si>
  <si>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</si>
  <si>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</si>
  <si>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</si>
  <si>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</si>
  <si>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</si>
  <si>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</si>
  <si>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</si>
  <si>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</si>
  <si>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</si>
  <si>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</si>
  <si>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</si>
  <si>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</si>
  <si>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</si>
  <si>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</si>
  <si>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</si>
  <si>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</si>
  <si>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</si>
  <si>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</si>
  <si>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</si>
  <si>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</si>
  <si>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</si>
  <si>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</si>
  <si>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</si>
  <si>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</si>
  <si>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</si>
  <si>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</si>
  <si>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</si>
  <si>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</si>
  <si>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</si>
  <si>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</si>
  <si>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</si>
  <si>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</si>
  <si>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</si>
  <si>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</si>
  <si>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</si>
  <si>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</si>
  <si>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</si>
  <si>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</si>
  <si>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</si>
  <si>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</si>
  <si>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</si>
  <si>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</si>
  <si>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</si>
  <si>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</si>
  <si>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</si>
  <si>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</si>
  <si>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</si>
  <si>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</si>
  <si>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</si>
  <si>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</si>
  <si>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</si>
  <si>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</si>
  <si>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</si>
  <si>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</si>
  <si>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</si>
  <si>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</si>
  <si>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</si>
  <si>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</si>
  <si>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</si>
  <si>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</si>
  <si>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</si>
  <si>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</si>
  <si>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</si>
  <si>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</si>
  <si>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</si>
  <si>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</si>
  <si>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</si>
  <si>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</si>
  <si>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</si>
  <si>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</si>
  <si>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</si>
  <si>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</si>
  <si>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</si>
  <si>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</si>
  <si>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</si>
  <si>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</si>
  <si>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</si>
  <si>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</si>
  <si>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</si>
  <si>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</si>
  <si>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</si>
  <si>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</si>
  <si>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</si>
  <si>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</si>
  <si>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</si>
  <si>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</si>
  <si>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</si>
  <si>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</si>
  <si>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</si>
  <si>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</si>
  <si>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</si>
  <si>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</si>
  <si>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</si>
  <si>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</si>
  <si>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</si>
  <si>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</si>
  <si>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</si>
  <si>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</si>
  <si>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</si>
  <si>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</si>
  <si>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</si>
  <si>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</si>
  <si>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</si>
  <si>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</si>
  <si>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</si>
  <si>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</si>
  <si>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</si>
  <si>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</si>
  <si>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</si>
  <si>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</si>
  <si>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</si>
  <si>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</si>
  <si>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</si>
  <si>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</si>
  <si>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</si>
  <si>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</si>
  <si>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</si>
  <si>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</si>
  <si>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</si>
  <si>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</si>
  <si>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</si>
  <si>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</si>
  <si>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</si>
  <si>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</si>
  <si>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</si>
  <si>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</si>
  <si>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</si>
  <si>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</si>
  <si>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</si>
  <si>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</si>
  <si>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</si>
  <si>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</si>
  <si>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</si>
  <si>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</si>
  <si>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</si>
  <si>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</si>
  <si>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</si>
  <si>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</si>
  <si>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</si>
  <si>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</si>
  <si>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</si>
  <si>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</si>
  <si>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</si>
  <si>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</si>
  <si>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</si>
  <si>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</si>
  <si>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</si>
  <si>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</si>
  <si>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</si>
  <si>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</si>
  <si>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</si>
  <si>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</si>
  <si>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</si>
  <si>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</si>
  <si>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</si>
  <si>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</si>
  <si>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</si>
  <si>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</si>
  <si>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</si>
  <si>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</si>
  <si>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</si>
  <si>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</si>
  <si>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</si>
  <si>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</si>
  <si>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</si>
  <si>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</si>
  <si>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</si>
  <si>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</si>
  <si>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</si>
  <si>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</si>
  <si>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</si>
  <si>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</si>
  <si>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</si>
  <si>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</si>
  <si>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</si>
  <si>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</si>
  <si>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</si>
  <si>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</si>
  <si>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</si>
  <si>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</si>
  <si>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</si>
  <si>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</si>
  <si>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</si>
  <si>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</si>
  <si>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</si>
  <si>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</si>
  <si>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</si>
  <si>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</si>
  <si>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</si>
  <si>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</si>
  <si>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</si>
  <si>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</si>
  <si>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</si>
  <si>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</si>
  <si>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</si>
  <si>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</si>
  <si>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</si>
  <si>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</si>
  <si>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</si>
  <si>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</si>
  <si>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</si>
  <si>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</si>
  <si>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</si>
  <si>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</si>
  <si>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</si>
  <si>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</si>
  <si>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</si>
  <si>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</si>
  <si>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</si>
  <si>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</si>
  <si>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</si>
  <si>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</si>
  <si>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</si>
  <si>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</si>
  <si>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</si>
  <si>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</si>
  <si>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</si>
  <si>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</si>
  <si>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</si>
  <si>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</si>
  <si>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</si>
  <si>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</si>
  <si>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</si>
  <si>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</si>
  <si>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</si>
  <si>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</si>
  <si>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</si>
  <si>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</si>
  <si>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</si>
  <si>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</si>
  <si>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</si>
  <si>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</si>
  <si>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</si>
  <si>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</si>
  <si>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</si>
  <si>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</si>
  <si>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</si>
  <si>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</si>
  <si>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</si>
  <si>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</si>
  <si>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</si>
  <si>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</si>
  <si>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</si>
  <si>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</si>
  <si>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</si>
  <si>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</si>
  <si>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</si>
  <si>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</si>
  <si>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</si>
  <si>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</si>
  <si>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</si>
  <si>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</si>
  <si>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</si>
  <si>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</si>
  <si>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</si>
  <si>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</si>
  <si>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</si>
  <si>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</si>
  <si>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</si>
  <si>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</si>
  <si>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</si>
  <si>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</si>
  <si>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</si>
  <si>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</si>
  <si>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</si>
  <si>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</si>
  <si>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</si>
  <si>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</si>
  <si>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</si>
  <si>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</si>
  <si>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</si>
  <si>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</si>
  <si>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</si>
  <si>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</si>
  <si>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</si>
  <si>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</si>
  <si>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</si>
  <si>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</si>
  <si>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</si>
  <si>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</si>
  <si>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</si>
  <si>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</si>
  <si>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</si>
  <si>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</si>
  <si>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</si>
  <si>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</si>
  <si>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</si>
  <si>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</si>
  <si>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</si>
  <si>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</si>
  <si>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</si>
  <si>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</si>
  <si>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</si>
  <si>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</si>
  <si>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</si>
  <si>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</si>
  <si>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</si>
  <si>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</si>
  <si>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</si>
  <si>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</si>
  <si>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</si>
  <si>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</si>
  <si>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</si>
  <si>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</si>
  <si>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</si>
  <si>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</si>
  <si>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</si>
  <si>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</si>
  <si>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</si>
  <si>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</si>
  <si>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</si>
  <si>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</si>
  <si>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</si>
  <si>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</si>
  <si>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</si>
  <si>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</si>
  <si>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</si>
  <si>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</si>
  <si>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</si>
  <si>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</si>
  <si>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</si>
  <si>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</si>
  <si>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</si>
  <si>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</si>
  <si>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</si>
  <si>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</si>
  <si>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</si>
  <si>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</si>
  <si>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</si>
  <si>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</si>
  <si>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</si>
  <si>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</si>
  <si>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</si>
  <si>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</si>
  <si>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</si>
  <si>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</si>
  <si>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</si>
  <si>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</si>
  <si>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</si>
  <si>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</si>
  <si>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</si>
  <si>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</si>
  <si>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</si>
  <si>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</si>
  <si>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</si>
  <si>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</si>
  <si>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</si>
  <si>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</si>
  <si>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</si>
  <si>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</si>
  <si>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</si>
  <si>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</si>
  <si>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</si>
  <si>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</si>
  <si>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</si>
  <si>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</si>
  <si>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</si>
  <si>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</si>
  <si>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</si>
  <si>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</si>
  <si>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</si>
  <si>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</si>
  <si>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</si>
  <si>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</si>
  <si>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</si>
  <si>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</si>
  <si>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</si>
  <si>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</si>
  <si>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</si>
  <si>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</si>
  <si>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</si>
  <si>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</si>
  <si>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</si>
  <si>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</si>
  <si>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</si>
  <si>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</si>
  <si>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</si>
  <si>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</si>
  <si>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</si>
  <si>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</si>
  <si>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</si>
  <si>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</si>
  <si>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</si>
  <si>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</si>
  <si>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</si>
  <si>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</si>
  <si>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</si>
  <si>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</si>
  <si>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</si>
  <si>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</si>
  <si>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</si>
  <si>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</si>
  <si>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</si>
  <si>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</si>
  <si>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</si>
  <si>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</si>
  <si>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</si>
  <si>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</si>
  <si>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</si>
  <si>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</si>
  <si>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</si>
  <si>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</si>
  <si>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</si>
  <si>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</si>
  <si>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</si>
  <si>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</si>
  <si>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</si>
  <si>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</si>
  <si>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</si>
  <si>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</si>
  <si>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</si>
  <si>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</si>
  <si>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</si>
  <si>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</si>
  <si>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</si>
  <si>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</si>
  <si>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</si>
  <si>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</si>
  <si>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</si>
  <si>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</si>
  <si>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</si>
  <si>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</si>
  <si>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</si>
  <si>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</si>
  <si>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</si>
  <si>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</si>
  <si>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</si>
  <si>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</si>
  <si>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</si>
  <si>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</si>
  <si>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</si>
  <si>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</si>
  <si>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</si>
  <si>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</si>
  <si>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</si>
  <si>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</si>
  <si>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</si>
  <si>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</si>
  <si>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</si>
  <si>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</si>
  <si>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</si>
  <si>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</si>
  <si>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</si>
  <si>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</si>
  <si>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</si>
  <si>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</si>
  <si>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</si>
  <si>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</si>
  <si>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</si>
  <si>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</si>
  <si>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</si>
  <si>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</si>
  <si>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</si>
  <si>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</si>
  <si>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</si>
  <si>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</si>
  <si>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</si>
  <si>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</si>
  <si>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</si>
  <si>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</si>
  <si>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</si>
  <si>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</si>
  <si>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</si>
  <si>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</si>
  <si>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</si>
  <si>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</si>
  <si>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</si>
  <si>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</si>
  <si>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</si>
  <si>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</si>
  <si>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</si>
  <si>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</si>
  <si>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</si>
  <si>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</si>
  <si>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</si>
  <si>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</si>
  <si>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</si>
  <si>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</si>
  <si>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</si>
  <si>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</si>
  <si>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</si>
  <si>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</si>
  <si>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</si>
  <si>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</si>
  <si>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</si>
  <si>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</si>
  <si>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</si>
  <si>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</si>
  <si>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</si>
  <si>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</si>
  <si>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</si>
  <si>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</si>
  <si>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</si>
  <si>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</si>
  <si>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</si>
  <si>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</si>
  <si>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</si>
  <si>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</si>
  <si>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</si>
  <si>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</si>
  <si>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</si>
  <si>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</si>
  <si>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</si>
  <si>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</si>
  <si>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</si>
  <si>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</si>
  <si>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</si>
  <si>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</si>
  <si>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</si>
  <si>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</si>
  <si>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</si>
  <si>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</si>
  <si>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</si>
  <si>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</si>
  <si>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</si>
  <si>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</si>
  <si>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</si>
  <si>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</si>
  <si>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</si>
  <si>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</si>
  <si>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</si>
  <si>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</si>
  <si>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</si>
  <si>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</si>
  <si>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</si>
  <si>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</si>
  <si>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</si>
  <si>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</si>
  <si>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</si>
  <si>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</si>
  <si>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</si>
  <si>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</si>
  <si>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</si>
  <si>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</si>
  <si>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</si>
  <si>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</si>
  <si>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</si>
  <si>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</si>
  <si>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</si>
  <si>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</si>
  <si>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</si>
  <si>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</si>
  <si>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</si>
  <si>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</si>
  <si>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</si>
  <si>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</si>
  <si>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</si>
  <si>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</si>
  <si>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</si>
  <si>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</si>
  <si>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</si>
  <si>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</si>
  <si>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</si>
  <si>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</si>
  <si>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</si>
  <si>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</si>
  <si>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</si>
  <si>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</si>
  <si>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</si>
  <si>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</si>
  <si>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</si>
  <si>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</si>
  <si>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</si>
  <si>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</si>
  <si>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</si>
  <si>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</si>
  <si>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</si>
  <si>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</si>
  <si>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</si>
  <si>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</si>
  <si>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</si>
  <si>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</si>
  <si>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</si>
  <si>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</si>
  <si>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</si>
  <si>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</si>
  <si>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</si>
  <si>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</si>
  <si>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</si>
  <si>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</si>
  <si>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</si>
  <si>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</si>
  <si>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</si>
  <si>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</si>
  <si>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</si>
  <si>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</si>
  <si>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</si>
  <si>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</si>
  <si>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</si>
  <si>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</si>
  <si>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</si>
  <si>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</si>
  <si>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</si>
  <si>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</si>
  <si>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</si>
  <si>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</si>
  <si>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</si>
  <si>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</si>
  <si>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</si>
  <si>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</si>
  <si>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</si>
  <si>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</si>
  <si>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</si>
  <si>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</si>
  <si>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</si>
  <si>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</si>
  <si>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</si>
  <si>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</si>
  <si>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</si>
  <si>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</si>
  <si>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</si>
  <si>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</si>
  <si>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</si>
  <si>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</si>
  <si>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</si>
  <si>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</si>
  <si>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</si>
  <si>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</si>
  <si>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</si>
  <si>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</si>
  <si>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</si>
  <si>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</si>
  <si>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</si>
  <si>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</si>
  <si>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</si>
  <si>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</si>
  <si>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</si>
  <si>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</si>
  <si>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</si>
  <si>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</si>
  <si>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</si>
  <si>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</si>
  <si>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</si>
  <si>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</si>
  <si>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</si>
  <si>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</si>
  <si>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</si>
  <si>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</si>
  <si>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</si>
  <si>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</si>
  <si>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</si>
  <si>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</si>
  <si>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</si>
  <si>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</si>
  <si>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</si>
  <si>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</si>
  <si>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</si>
  <si>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</si>
  <si>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</si>
  <si>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</si>
  <si>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</si>
  <si>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</si>
  <si>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</si>
  <si>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</si>
  <si>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</si>
  <si>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</si>
  <si>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</si>
  <si>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</si>
  <si>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</si>
  <si>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</si>
  <si>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</si>
  <si>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</si>
  <si>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</si>
  <si>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</si>
  <si>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</si>
  <si>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</si>
  <si>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</si>
  <si>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</si>
  <si>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</si>
  <si>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</si>
  <si>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</si>
  <si>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</si>
  <si>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</si>
  <si>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</si>
  <si>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</si>
  <si>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</si>
  <si>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</si>
  <si>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</si>
  <si>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</si>
  <si>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</si>
  <si>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</si>
  <si>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</si>
  <si>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</si>
  <si>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</si>
  <si>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</si>
  <si>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</si>
  <si>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</si>
  <si>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</si>
  <si>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</si>
  <si>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</si>
  <si>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</si>
  <si>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</si>
  <si>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</si>
  <si>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</si>
  <si>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</si>
  <si>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</si>
  <si>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</si>
  <si>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</si>
  <si>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</si>
  <si>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</si>
  <si>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</si>
  <si>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</si>
  <si>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</si>
  <si>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</si>
  <si>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</si>
  <si>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</si>
  <si>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</si>
  <si>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</si>
  <si>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</si>
  <si>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</si>
  <si>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</si>
  <si>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</si>
  <si>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</si>
  <si>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</si>
  <si>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</si>
  <si>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</si>
  <si>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</si>
  <si>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</si>
  <si>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</si>
  <si>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</si>
  <si>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</si>
  <si>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</si>
  <si>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</si>
  <si>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</si>
  <si>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</si>
  <si>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</si>
  <si>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</si>
  <si>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</si>
  <si>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</si>
  <si>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</si>
  <si>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</si>
  <si>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</si>
  <si>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</si>
  <si>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</si>
  <si>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</si>
  <si>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</si>
  <si>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</si>
  <si>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</si>
  <si>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</si>
  <si>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</si>
  <si>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</si>
  <si>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</si>
  <si>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</si>
  <si>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</si>
  <si>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</si>
  <si>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</si>
  <si>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</si>
  <si>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</si>
  <si>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</si>
  <si>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</si>
  <si>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</si>
  <si>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</si>
  <si>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</si>
  <si>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</si>
  <si>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</si>
  <si>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</si>
  <si>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</si>
  <si>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</si>
  <si>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</si>
  <si>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</si>
  <si>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</si>
  <si>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</si>
  <si>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</si>
  <si>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</si>
  <si>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</si>
  <si>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</si>
  <si>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</si>
  <si>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</si>
  <si>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</si>
  <si>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</si>
  <si>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</si>
  <si>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</si>
  <si>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</si>
  <si>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</si>
  <si>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</si>
  <si>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</si>
  <si>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</si>
  <si>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</si>
  <si>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</si>
  <si>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</si>
  <si>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</si>
  <si>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</si>
  <si>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</si>
  <si>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</si>
  <si>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</si>
  <si>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</si>
  <si>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</si>
  <si>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</si>
  <si>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</si>
  <si>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</si>
  <si>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</si>
  <si>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</si>
  <si>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</si>
  <si>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</si>
  <si>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</si>
  <si>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</si>
  <si>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</si>
  <si>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</si>
  <si>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</si>
  <si>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</si>
  <si>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</si>
  <si>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</si>
  <si>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</si>
  <si>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</si>
  <si>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</si>
  <si>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</si>
  <si>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</si>
  <si>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</si>
  <si>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</si>
  <si>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</si>
  <si>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</si>
  <si>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</si>
  <si>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</si>
  <si>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</si>
  <si>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</si>
  <si>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</si>
  <si>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</si>
  <si>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</si>
  <si>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</si>
  <si>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</si>
  <si>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</si>
  <si>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</si>
  <si>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</si>
  <si>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</si>
  <si>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</si>
  <si>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</si>
  <si>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</si>
  <si>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</si>
  <si>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</si>
  <si>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</si>
  <si>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</si>
  <si>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</si>
  <si>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</si>
  <si>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</si>
  <si>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</si>
  <si>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</si>
  <si>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</si>
  <si>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</si>
  <si>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</si>
  <si>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</si>
  <si>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</si>
  <si>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</si>
  <si>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</si>
  <si>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</si>
  <si>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</si>
  <si>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</si>
  <si>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</si>
  <si>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</si>
  <si>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</si>
  <si>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</si>
  <si>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</si>
  <si>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</si>
  <si>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</si>
  <si>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</si>
  <si>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</si>
  <si>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</si>
  <si>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</si>
  <si>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</si>
  <si>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</si>
  <si>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</si>
  <si>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</si>
  <si>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</si>
  <si>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</si>
  <si>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</si>
  <si>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</si>
  <si>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</si>
  <si>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</si>
  <si>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</si>
  <si>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</si>
  <si>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</si>
  <si>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</si>
  <si>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</si>
  <si>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</si>
  <si>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</si>
  <si>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</si>
  <si>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</si>
  <si>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</si>
  <si>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</si>
  <si>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</si>
  <si>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</si>
  <si>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</si>
  <si>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</si>
  <si>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</si>
  <si>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</si>
  <si>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</si>
  <si>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</si>
  <si>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</si>
  <si>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</si>
  <si>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</si>
  <si>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</si>
  <si>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</si>
  <si>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</si>
  <si>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</si>
  <si>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</si>
  <si>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</si>
  <si>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</si>
  <si>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</si>
  <si>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</si>
  <si>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</si>
  <si>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</si>
  <si>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</si>
  <si>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</si>
  <si>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</si>
  <si>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</si>
  <si>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</si>
  <si>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</si>
  <si>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</si>
  <si>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</si>
  <si>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</si>
  <si>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</si>
  <si>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</si>
  <si>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</si>
  <si>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</si>
  <si>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</si>
  <si>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</si>
  <si>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</si>
  <si>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</si>
  <si>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</si>
  <si>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</si>
  <si>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</si>
  <si>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</si>
  <si>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</si>
  <si>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</si>
  <si>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</si>
  <si>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</si>
  <si>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</si>
  <si>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</si>
  <si>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</si>
  <si>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</si>
  <si>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</si>
  <si>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</si>
  <si>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</si>
  <si>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</si>
  <si>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</si>
  <si>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</si>
  <si>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</si>
  <si>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</si>
  <si>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</si>
  <si>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</si>
  <si>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</si>
  <si>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</si>
  <si>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</si>
  <si>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</si>
  <si>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</si>
  <si>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</si>
  <si>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</si>
  <si>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</si>
  <si>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</si>
  <si>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</si>
  <si>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</si>
  <si>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</si>
  <si>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</si>
  <si>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</si>
  <si>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</si>
  <si>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</si>
  <si>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</si>
  <si>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</si>
  <si>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</si>
  <si>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</si>
  <si>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</si>
  <si>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</si>
  <si>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</si>
  <si>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</si>
  <si>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</si>
  <si>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</si>
  <si>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</si>
  <si>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</si>
  <si>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</si>
  <si>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</si>
  <si>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</si>
  <si>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</si>
  <si>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</si>
  <si>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</si>
  <si>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</si>
  <si>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</si>
  <si>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</si>
  <si>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</si>
  <si>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</si>
  <si>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</si>
  <si>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</si>
  <si>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</si>
  <si>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</si>
  <si>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</si>
  <si>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</si>
  <si>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</si>
  <si>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</si>
  <si>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</si>
  <si>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</si>
  <si>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</si>
  <si>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</si>
  <si>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</si>
  <si>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</si>
  <si>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</si>
  <si>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</si>
  <si>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</si>
  <si>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</si>
  <si>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</si>
  <si>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</si>
  <si>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</si>
  <si>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</si>
  <si>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</si>
  <si>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</si>
  <si>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</si>
  <si>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</si>
  <si>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</si>
  <si>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</si>
  <si>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</si>
  <si>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</si>
  <si>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</si>
  <si>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</si>
  <si>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</si>
  <si>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</si>
  <si>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</si>
  <si>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</si>
  <si>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</si>
  <si>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</si>
  <si>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</si>
  <si>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</si>
  <si>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</si>
  <si>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</si>
  <si>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</si>
  <si>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</si>
  <si>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</si>
  <si>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</si>
  <si>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</si>
  <si>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</si>
  <si>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</si>
  <si>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</si>
  <si>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</si>
  <si>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</si>
  <si>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</si>
  <si>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</si>
  <si>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</si>
  <si>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</si>
  <si>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</si>
  <si>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</si>
  <si>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</si>
  <si>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</si>
  <si>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</si>
  <si>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</si>
  <si>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</si>
  <si>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</si>
  <si>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</si>
  <si>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</si>
  <si>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</si>
  <si>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</si>
  <si>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</si>
  <si>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</si>
  <si>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</si>
  <si>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</si>
  <si>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</si>
  <si>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</si>
  <si>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</si>
  <si>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</si>
  <si>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</si>
  <si>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</si>
  <si>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</si>
  <si>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</si>
  <si>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</si>
  <si>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</si>
  <si>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</si>
  <si>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</si>
  <si>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</si>
  <si>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</si>
  <si>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</si>
  <si>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</si>
  <si>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</si>
  <si>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</si>
  <si>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</si>
  <si>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</si>
  <si>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</si>
  <si>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</si>
  <si>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</si>
  <si>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</si>
  <si>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</si>
  <si>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</si>
  <si>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</si>
  <si>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</si>
  <si>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</si>
  <si>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</si>
  <si>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</si>
  <si>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</si>
  <si>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</si>
  <si>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</si>
  <si>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</si>
  <si>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</si>
  <si>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</si>
  <si>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</si>
  <si>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</si>
  <si>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</si>
  <si>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</si>
  <si>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</si>
  <si>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</si>
  <si>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</si>
  <si>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</si>
  <si>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</si>
  <si>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</si>
  <si>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</si>
  <si>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</si>
  <si>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</si>
  <si>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</si>
  <si>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</si>
  <si>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</si>
  <si>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</si>
  <si>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</si>
  <si>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</si>
  <si>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</si>
  <si>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</si>
  <si>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</si>
  <si>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</si>
  <si>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</si>
  <si>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</si>
  <si>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</si>
  <si>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</si>
  <si>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</si>
  <si>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</si>
  <si>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</si>
  <si>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</si>
  <si>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</si>
  <si>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</si>
  <si>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</si>
  <si>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</si>
  <si>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</si>
  <si>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</si>
  <si>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</si>
  <si>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</si>
  <si>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</si>
  <si>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</si>
  <si>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</si>
  <si>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</si>
  <si>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</si>
  <si>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</si>
  <si>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</si>
  <si>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</si>
  <si>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</si>
  <si>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</si>
  <si>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</si>
  <si>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</si>
  <si>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</si>
  <si>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</si>
  <si>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</si>
  <si>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</si>
  <si>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</si>
  <si>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</si>
  <si>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</si>
  <si>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</si>
  <si>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</si>
  <si>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</si>
  <si>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</si>
  <si>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</si>
  <si>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</si>
  <si>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</si>
  <si>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</si>
  <si>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</si>
  <si>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</si>
  <si>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</si>
  <si>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</si>
  <si>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</si>
  <si>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</si>
  <si>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</si>
  <si>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</si>
  <si>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</si>
  <si>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</si>
  <si>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</si>
  <si>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</si>
  <si>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</si>
  <si>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</si>
  <si>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</si>
  <si>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</si>
  <si>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</si>
  <si>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</si>
  <si>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</si>
  <si>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</si>
  <si>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</si>
  <si>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</si>
  <si>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</si>
  <si>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</si>
  <si>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</si>
  <si>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</si>
  <si>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</si>
  <si>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</si>
  <si>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</si>
  <si>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</si>
  <si>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</si>
  <si>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</si>
  <si>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</si>
  <si>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</si>
  <si>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</si>
  <si>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</si>
  <si>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</si>
  <si>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</si>
  <si>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</si>
  <si>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</si>
  <si>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</si>
  <si>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</si>
  <si>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</si>
  <si>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</si>
  <si>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</si>
  <si>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</si>
  <si>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</si>
  <si>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</si>
  <si>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</si>
  <si>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</si>
  <si>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</si>
  <si>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</si>
  <si>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</si>
  <si>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</si>
  <si>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</si>
  <si>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</si>
  <si>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</si>
  <si>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</si>
  <si>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</si>
  <si>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</si>
  <si>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</si>
  <si>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</si>
  <si>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</si>
  <si>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</si>
  <si>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</si>
  <si>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</si>
  <si>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</si>
  <si>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</si>
  <si>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</si>
  <si>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</si>
  <si>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</si>
  <si>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</si>
  <si>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</si>
  <si>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</si>
  <si>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</si>
  <si>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</si>
  <si>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</si>
  <si>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</si>
  <si>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</si>
  <si>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</si>
  <si>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</si>
  <si>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</si>
  <si>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</si>
  <si>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</si>
  <si>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</si>
  <si>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</si>
  <si>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</si>
  <si>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</si>
  <si>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</si>
  <si>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</si>
  <si>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</si>
  <si>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</si>
  <si>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</si>
  <si>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</si>
  <si>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</si>
  <si>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</si>
  <si>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</si>
  <si>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</si>
  <si>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</si>
  <si>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</si>
  <si>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</si>
  <si>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</si>
  <si>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</si>
  <si>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</si>
  <si>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</si>
  <si>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</si>
  <si>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</si>
  <si>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</si>
  <si>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</si>
  <si>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</si>
  <si>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</si>
  <si>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</si>
  <si>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</si>
  <si>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</si>
  <si>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</si>
  <si>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</si>
  <si>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</si>
  <si>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</si>
  <si>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</si>
  <si>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</si>
  <si>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</si>
  <si>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</si>
  <si>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</si>
  <si>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</si>
  <si>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</si>
  <si>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</si>
  <si>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</si>
  <si>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</si>
  <si>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</si>
  <si>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</si>
  <si>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</si>
  <si>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</si>
  <si>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</si>
  <si>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</si>
  <si>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</si>
  <si>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</si>
  <si>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</si>
  <si>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</si>
  <si>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</si>
  <si>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</si>
  <si>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</si>
  <si>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</si>
  <si>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</si>
  <si>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</si>
  <si>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</si>
  <si>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</si>
  <si>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</si>
  <si>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</si>
  <si>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</si>
  <si>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</si>
  <si>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</si>
  <si>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</si>
  <si>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</si>
  <si>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</si>
  <si>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</si>
  <si>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</si>
  <si>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</si>
  <si>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</si>
  <si>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</si>
  <si>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</si>
  <si>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</si>
  <si>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</si>
  <si>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</si>
  <si>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</si>
  <si>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</si>
  <si>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</si>
  <si>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</si>
  <si>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</si>
  <si>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</si>
  <si>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</si>
  <si>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</si>
  <si>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</si>
  <si>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</si>
  <si>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</si>
  <si>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</si>
  <si>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</si>
  <si>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</si>
  <si>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</si>
  <si>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</si>
  <si>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</si>
  <si>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</si>
  <si>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</si>
  <si>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</si>
  <si>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</si>
  <si>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</si>
  <si>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</si>
  <si>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</si>
  <si>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</si>
  <si>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</si>
  <si>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</si>
  <si>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</si>
  <si>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</si>
  <si>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</si>
  <si>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</si>
  <si>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</si>
  <si>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</si>
  <si>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</si>
  <si>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</si>
  <si>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</si>
  <si>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</si>
  <si>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</si>
  <si>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</si>
  <si>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</si>
  <si>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</si>
  <si>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</si>
  <si>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</si>
  <si>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</si>
  <si>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</si>
  <si>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</si>
  <si>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</si>
  <si>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</si>
  <si>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</si>
  <si>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</si>
  <si>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</si>
  <si>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</si>
  <si>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</si>
  <si>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</si>
  <si>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</si>
  <si>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</si>
  <si>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</si>
  <si>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</si>
  <si>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</si>
  <si>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</si>
  <si>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</si>
  <si>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</si>
  <si>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</si>
  <si>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</si>
  <si>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</si>
  <si>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</si>
  <si>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</si>
  <si>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</si>
  <si>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</si>
  <si>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</si>
  <si>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</si>
  <si>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</si>
  <si>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</si>
  <si>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</si>
  <si>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</si>
  <si>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</si>
  <si>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</si>
  <si>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</si>
  <si>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</si>
  <si>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</si>
  <si>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</si>
  <si>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</si>
  <si>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</si>
  <si>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</si>
  <si>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</si>
  <si>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</si>
  <si>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</si>
  <si>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</si>
  <si>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</si>
  <si>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</si>
  <si>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</si>
  <si>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</si>
  <si>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</si>
  <si>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</si>
  <si>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</si>
  <si>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</si>
  <si>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</si>
  <si>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</si>
  <si>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</si>
  <si>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</si>
  <si>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</si>
  <si>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</si>
  <si>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</si>
  <si>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</si>
  <si>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</si>
  <si>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</si>
  <si>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</si>
  <si>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</si>
  <si>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</si>
  <si>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</si>
  <si>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</si>
  <si>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</si>
  <si>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</si>
  <si>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</si>
  <si>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</si>
  <si>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</si>
  <si>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</si>
  <si>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</si>
  <si>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</si>
  <si>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</si>
  <si>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</si>
  <si>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</si>
  <si>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</si>
  <si>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</si>
  <si>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</si>
  <si>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</si>
  <si>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</si>
  <si>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</si>
  <si>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</si>
  <si>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</si>
  <si>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</si>
  <si>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</si>
  <si>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</si>
  <si>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</si>
  <si>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</si>
  <si>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</si>
  <si>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</si>
  <si>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</si>
  <si>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</si>
  <si>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</si>
  <si>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</si>
  <si>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</si>
  <si>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</si>
  <si>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</si>
  <si>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</si>
  <si>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</si>
  <si>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</si>
  <si>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</si>
  <si>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</si>
  <si>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</si>
  <si>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</si>
  <si>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</si>
  <si>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</si>
  <si>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</si>
  <si>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</si>
  <si>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</si>
  <si>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</si>
  <si>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</si>
  <si>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</si>
  <si>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</si>
  <si>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</si>
  <si>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</si>
  <si>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</si>
  <si>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</si>
  <si>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</si>
  <si>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</si>
  <si>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</si>
  <si>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</si>
  <si>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</si>
  <si>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</si>
  <si>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</si>
  <si>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</si>
  <si>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</si>
  <si>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</si>
  <si>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</si>
  <si>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</si>
  <si>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</si>
  <si>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</si>
  <si>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</si>
  <si>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</si>
  <si>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</si>
  <si>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</si>
  <si>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</si>
  <si>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</si>
  <si>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</si>
  <si>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</si>
  <si>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</si>
  <si>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</si>
  <si>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</si>
  <si>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</si>
  <si>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</si>
  <si>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</si>
  <si>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</si>
  <si>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</si>
  <si>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</si>
  <si>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</si>
  <si>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</si>
  <si>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</si>
  <si>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</si>
  <si>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</si>
  <si>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</si>
  <si>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</si>
  <si>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</si>
  <si>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</si>
  <si>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</si>
  <si>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</si>
  <si>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</si>
  <si>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</si>
  <si>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</si>
  <si>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</si>
  <si>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</si>
  <si>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</si>
  <si>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</si>
  <si>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</si>
  <si>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</si>
  <si>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</si>
  <si>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</si>
  <si>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</si>
  <si>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</si>
  <si>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</si>
  <si>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</si>
  <si>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</si>
  <si>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</si>
  <si>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</si>
  <si>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</si>
  <si>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</si>
  <si>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</si>
  <si>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</si>
  <si>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</si>
  <si>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</si>
  <si>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</si>
  <si>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</si>
  <si>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</si>
  <si>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</si>
  <si>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</si>
  <si>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</si>
  <si>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</si>
  <si>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</si>
  <si>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</si>
  <si>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</si>
  <si>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</si>
  <si>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</si>
  <si>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</si>
  <si>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</si>
  <si>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</si>
  <si>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</si>
  <si>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</si>
  <si>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</si>
  <si>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</si>
  <si>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</si>
  <si>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</si>
  <si>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</si>
  <si>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</si>
  <si>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</si>
  <si>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</si>
  <si>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</si>
  <si>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</si>
  <si>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</si>
  <si>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</si>
  <si>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</si>
  <si>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</si>
  <si>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</si>
  <si>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</si>
  <si>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</si>
  <si>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</si>
  <si>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</si>
  <si>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</si>
  <si>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</si>
  <si>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</si>
  <si>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</si>
  <si>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</si>
  <si>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</si>
  <si>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</si>
  <si>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</si>
  <si>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</si>
  <si>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</si>
  <si>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</si>
  <si>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</si>
  <si>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</si>
  <si>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</si>
  <si>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</si>
  <si>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</si>
  <si>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</si>
  <si>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</si>
  <si>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</si>
  <si>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</si>
  <si>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</si>
  <si>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</si>
  <si>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</si>
  <si>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</si>
  <si>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</si>
  <si>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</si>
  <si>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</si>
  <si>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</si>
  <si>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</si>
  <si>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</si>
  <si>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</si>
  <si>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</si>
  <si>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</si>
  <si>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</si>
  <si>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</si>
  <si>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</si>
  <si>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</si>
  <si>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</si>
  <si>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</si>
  <si>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</si>
  <si>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</si>
  <si>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</si>
  <si>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</si>
  <si>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</si>
  <si>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</si>
  <si>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</si>
  <si>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</si>
  <si>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</si>
  <si>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</si>
  <si>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</si>
  <si>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</si>
  <si>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</si>
  <si>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</si>
  <si>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</si>
  <si>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</si>
  <si>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</si>
  <si>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</si>
  <si>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</si>
  <si>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</si>
  <si>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</si>
  <si>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</si>
  <si>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</si>
  <si>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</si>
  <si>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</si>
  <si>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</si>
  <si>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</si>
  <si>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</si>
  <si>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</si>
  <si>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</si>
  <si>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</si>
  <si>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</si>
  <si>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</si>
  <si>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</si>
  <si>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</si>
  <si>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</si>
  <si>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</si>
  <si>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</si>
  <si>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</si>
  <si>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</si>
  <si>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</si>
  <si>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</si>
  <si>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</si>
  <si>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</si>
  <si>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</si>
  <si>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</si>
  <si>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</si>
  <si>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</si>
  <si>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</si>
  <si>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</si>
  <si>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</si>
  <si>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</si>
  <si>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</si>
  <si>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</si>
  <si>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</si>
  <si>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</si>
  <si>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</si>
  <si>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</si>
  <si>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</si>
  <si>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</si>
  <si>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</si>
  <si>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</si>
  <si>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</si>
  <si>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</si>
  <si>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</si>
  <si>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</si>
  <si>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</si>
  <si>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</si>
  <si>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</si>
  <si>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</si>
  <si>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</si>
  <si>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</si>
  <si>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</si>
  <si>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</si>
  <si>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</si>
  <si>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</si>
  <si>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</si>
  <si>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</si>
  <si>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</si>
  <si>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</si>
  <si>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</si>
  <si>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</si>
  <si>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</si>
  <si>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</si>
  <si>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</si>
  <si>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</si>
  <si>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</si>
  <si>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</si>
  <si>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</si>
  <si>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</si>
  <si>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</si>
  <si>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</si>
  <si>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</si>
  <si>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</si>
  <si>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</si>
  <si>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</si>
  <si>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</si>
  <si>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</si>
  <si>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</si>
  <si>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</si>
  <si>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</si>
  <si>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</si>
  <si>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</si>
  <si>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</si>
  <si>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</si>
  <si>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</si>
  <si>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</si>
  <si>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</si>
  <si>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</si>
  <si>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</si>
  <si>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</si>
  <si>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</si>
  <si>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</si>
  <si>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</si>
  <si>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</si>
  <si>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</si>
  <si>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</si>
  <si>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</si>
  <si>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</si>
  <si>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</si>
  <si>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</si>
  <si>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</si>
  <si>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</si>
  <si>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</si>
  <si>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</si>
  <si>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</si>
  <si>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</si>
  <si>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</si>
  <si>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</si>
  <si>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</si>
  <si>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</si>
  <si>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</si>
  <si>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</si>
  <si>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</si>
  <si>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</si>
  <si>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</si>
  <si>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</si>
  <si>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</si>
  <si>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</si>
  <si>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</si>
  <si>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</si>
  <si>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</si>
  <si>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</si>
  <si>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</si>
  <si>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</si>
  <si>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</si>
  <si>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</si>
  <si>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</si>
  <si>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</si>
  <si>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</si>
  <si>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</si>
  <si>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</si>
  <si>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</si>
  <si>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</si>
  <si>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</si>
  <si>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</si>
  <si>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</si>
  <si>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</si>
  <si>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</si>
  <si>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</si>
  <si>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</si>
  <si>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</si>
  <si>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</si>
  <si>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</si>
  <si>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</si>
  <si>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</si>
  <si>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</si>
  <si>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</si>
  <si>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</si>
  <si>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</si>
  <si>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</si>
  <si>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</si>
  <si>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</si>
  <si>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</si>
  <si>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</si>
  <si>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</si>
  <si>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</si>
  <si>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</si>
  <si>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</si>
  <si>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</si>
  <si>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</si>
  <si>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</si>
  <si>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</si>
  <si>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</si>
  <si>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</si>
  <si>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</si>
  <si>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</si>
  <si>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</si>
  <si>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</si>
  <si>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</si>
  <si>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</si>
  <si>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</si>
  <si>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</si>
  <si>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</si>
  <si>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</si>
  <si>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</si>
  <si>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</si>
  <si>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</si>
  <si>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</si>
  <si>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</si>
  <si>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</si>
  <si>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</si>
  <si>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</si>
  <si>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</si>
  <si>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</si>
  <si>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</si>
  <si>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</si>
  <si>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</si>
  <si>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</si>
  <si>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</si>
  <si>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</si>
  <si>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</si>
  <si>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</si>
  <si>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</si>
  <si>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</si>
  <si>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</si>
  <si>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</si>
  <si>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</si>
  <si>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</si>
  <si>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</si>
  <si>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</si>
  <si>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</si>
  <si>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</si>
  <si>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</si>
  <si>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</si>
  <si>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</si>
  <si>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</si>
  <si>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</si>
  <si>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</si>
  <si>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</si>
  <si>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</si>
  <si>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</si>
  <si>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</si>
  <si>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</si>
  <si>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</si>
  <si>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</si>
  <si>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</si>
  <si>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</si>
  <si>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</si>
  <si>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</si>
  <si>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</si>
  <si>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</si>
  <si>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</si>
  <si>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</si>
  <si>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</si>
  <si>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</si>
  <si>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</si>
  <si>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</si>
  <si>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</si>
  <si>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</si>
  <si>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</si>
  <si>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</si>
  <si>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</si>
  <si>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</si>
  <si>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</si>
  <si>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</si>
  <si>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</si>
  <si>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</si>
  <si>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</si>
  <si>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</si>
  <si>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</si>
  <si>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</si>
  <si>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</si>
  <si>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</si>
  <si>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</si>
  <si>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</si>
  <si>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</si>
  <si>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</si>
  <si>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</si>
  <si>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</si>
  <si>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</si>
  <si>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</si>
  <si>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</si>
  <si>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</si>
  <si>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</si>
  <si>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</si>
  <si>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</si>
  <si>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</si>
  <si>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</si>
  <si>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</si>
  <si>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</si>
  <si>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</si>
  <si>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</si>
  <si>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</si>
  <si>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</si>
  <si>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</si>
  <si>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</si>
  <si>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</si>
  <si>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</si>
  <si>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</si>
  <si>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</si>
  <si>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</si>
  <si>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</si>
  <si>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</si>
  <si>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</si>
  <si>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</si>
  <si>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</si>
  <si>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</si>
  <si>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</si>
  <si>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</si>
  <si>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</si>
  <si>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</si>
  <si>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</si>
  <si>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</si>
  <si>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</si>
  <si>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</si>
  <si>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</si>
  <si>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</si>
  <si>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</si>
  <si>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</si>
  <si>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</si>
  <si>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</si>
  <si>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</si>
  <si>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</si>
  <si>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</si>
  <si>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</si>
  <si>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</si>
  <si>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</si>
  <si>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</si>
  <si>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</si>
  <si>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</si>
  <si>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</si>
  <si>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</si>
  <si>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</si>
  <si>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</si>
  <si>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</si>
  <si>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</si>
  <si>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</si>
  <si>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</si>
  <si>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</si>
  <si>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</si>
  <si>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</si>
  <si>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</si>
  <si>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</si>
  <si>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</si>
  <si>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</si>
  <si>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</si>
  <si>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</si>
  <si>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</si>
  <si>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</si>
  <si>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</si>
  <si>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</si>
  <si>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</si>
  <si>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</si>
  <si>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</si>
  <si>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</si>
  <si>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</si>
  <si>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</si>
  <si>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</si>
  <si>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</si>
  <si>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</si>
  <si>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</si>
  <si>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</si>
  <si>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</si>
  <si>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</si>
  <si>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</si>
  <si>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</si>
  <si>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</si>
  <si>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</si>
  <si>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</si>
  <si>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</si>
  <si>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</si>
  <si>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</si>
  <si>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</si>
  <si>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</si>
  <si>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</si>
  <si>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</si>
  <si>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</si>
  <si>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</si>
  <si>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</si>
  <si>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</si>
  <si>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</si>
  <si>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</si>
  <si>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</si>
  <si>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</si>
  <si>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</si>
  <si>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</si>
  <si>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</si>
  <si>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</si>
  <si>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</si>
  <si>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</si>
  <si>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</si>
  <si>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</si>
  <si>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</si>
  <si>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</si>
  <si>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</si>
  <si>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</si>
  <si>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</si>
  <si>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</si>
  <si>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</si>
  <si>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</si>
  <si>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</si>
  <si>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</si>
  <si>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</si>
  <si>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</si>
  <si>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</si>
  <si>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</si>
  <si>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</si>
  <si>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</si>
  <si>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</si>
  <si>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</si>
  <si>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</si>
  <si>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</si>
  <si>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</si>
  <si>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</si>
  <si>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</si>
  <si>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</si>
  <si>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</si>
  <si>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</si>
  <si>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</si>
  <si>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</si>
  <si>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</si>
  <si>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</si>
  <si>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</si>
  <si>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</si>
  <si>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</si>
  <si>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</si>
  <si>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</si>
  <si>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</si>
  <si>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</si>
  <si>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</si>
  <si>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</si>
  <si>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</si>
  <si>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</si>
  <si>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</si>
  <si>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</si>
  <si>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</si>
  <si>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</si>
  <si>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</si>
  <si>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</si>
  <si>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</si>
  <si>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</si>
  <si>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</si>
  <si>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</si>
  <si>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</si>
  <si>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</si>
  <si>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</si>
  <si>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</si>
  <si>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</si>
  <si>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</si>
  <si>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</si>
  <si>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</si>
  <si>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</si>
  <si>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</si>
  <si>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</si>
  <si>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</si>
  <si>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</si>
  <si>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</si>
  <si>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</si>
  <si>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</si>
  <si>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</si>
  <si>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</si>
  <si>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</si>
  <si>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</si>
  <si>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</si>
  <si>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</si>
  <si>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</si>
  <si>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</si>
  <si>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</si>
  <si>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</si>
  <si>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</si>
  <si>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</si>
  <si>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</si>
  <si>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</si>
  <si>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</si>
  <si>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</si>
  <si>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</si>
  <si>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</si>
  <si>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</si>
  <si>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</si>
  <si>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</si>
  <si>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</si>
  <si>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</si>
  <si>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</si>
  <si>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</si>
  <si>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</si>
  <si>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</si>
  <si>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</si>
  <si>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</si>
  <si>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</si>
  <si>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</si>
  <si>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</si>
  <si>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</si>
  <si>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</si>
  <si>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</si>
  <si>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</si>
  <si>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</si>
  <si>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</si>
  <si>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</si>
  <si>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</si>
  <si>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</si>
  <si>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</si>
  <si>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</si>
  <si>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</si>
  <si>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</si>
  <si>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</si>
  <si>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</si>
  <si>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</si>
  <si>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</si>
  <si>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</si>
  <si>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</si>
  <si>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</si>
  <si>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</si>
  <si>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</si>
  <si>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</si>
  <si>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</si>
  <si>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</si>
  <si>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</si>
  <si>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</si>
  <si>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</si>
  <si>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</si>
  <si>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</si>
  <si>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</si>
  <si>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</si>
  <si>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</si>
  <si>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</si>
  <si>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</si>
  <si>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</si>
  <si>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</si>
  <si>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</si>
  <si>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</si>
  <si>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</si>
  <si>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</si>
  <si>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</si>
  <si>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</si>
  <si>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</si>
  <si>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</si>
  <si>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</si>
  <si>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</si>
  <si>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</si>
  <si>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</si>
  <si>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</si>
  <si>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</si>
  <si>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</si>
  <si>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</si>
  <si>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</si>
  <si>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</si>
  <si>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</si>
  <si>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</si>
  <si>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</si>
  <si>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</si>
  <si>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</si>
  <si>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</si>
  <si>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</si>
  <si>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</si>
  <si>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</si>
  <si>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</si>
  <si>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</si>
  <si>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</si>
  <si>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</si>
  <si>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</si>
  <si>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</si>
  <si>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</si>
  <si>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</si>
  <si>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</si>
  <si>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</si>
  <si>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</si>
  <si>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</si>
  <si>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</si>
  <si>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</si>
  <si>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</si>
  <si>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</si>
  <si>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</si>
  <si>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</si>
  <si>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</si>
  <si>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</si>
  <si>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</si>
  <si>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</si>
  <si>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</si>
  <si>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</si>
  <si>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</si>
  <si>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</si>
  <si>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</si>
  <si>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</si>
  <si>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</si>
  <si>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</si>
  <si>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</si>
  <si>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</si>
  <si>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</si>
  <si>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</si>
  <si>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</si>
  <si>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</si>
  <si>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</si>
  <si>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</si>
  <si>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</si>
  <si>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</si>
  <si>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</si>
  <si>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</si>
  <si>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</si>
  <si>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</si>
  <si>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</si>
  <si>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</si>
  <si>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</si>
  <si>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</si>
  <si>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</si>
  <si>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</si>
  <si>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</si>
  <si>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</si>
  <si>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</si>
  <si>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</si>
  <si>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</si>
  <si>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</si>
  <si>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</si>
  <si>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</si>
  <si>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</si>
  <si>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</si>
  <si>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</si>
  <si>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</si>
  <si>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</si>
  <si>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</si>
  <si>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</si>
  <si>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</si>
  <si>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</si>
  <si>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</si>
  <si>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</si>
  <si>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</si>
  <si>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</si>
  <si>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</si>
  <si>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</si>
  <si>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</si>
  <si>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</si>
  <si>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</si>
  <si>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</si>
  <si>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</si>
  <si>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</si>
  <si>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</si>
  <si>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</si>
  <si>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</si>
  <si>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</si>
  <si>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</si>
  <si>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</si>
  <si>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</si>
  <si>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</si>
  <si>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</si>
  <si>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</si>
  <si>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</si>
  <si>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</si>
  <si>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</si>
  <si>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</si>
  <si>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</si>
  <si>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</si>
  <si>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</si>
  <si>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</si>
  <si>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</si>
  <si>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</si>
  <si>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</si>
  <si>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</si>
  <si>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</si>
  <si>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</si>
  <si>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</si>
  <si>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</si>
  <si>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</si>
  <si>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</si>
  <si>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</si>
  <si>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</si>
  <si>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</si>
  <si>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</si>
  <si>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</si>
  <si>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</si>
  <si>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</si>
  <si>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</si>
  <si>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</si>
  <si>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</si>
  <si>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</si>
  <si>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</si>
  <si>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</si>
  <si>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</si>
  <si>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</si>
  <si>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</si>
  <si>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</si>
  <si>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</si>
  <si>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</si>
  <si>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</si>
  <si>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</si>
  <si>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</si>
  <si>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</si>
  <si>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</si>
  <si>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</si>
  <si>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</si>
  <si>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</si>
  <si>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</si>
  <si>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</si>
  <si>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</si>
  <si>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</si>
  <si>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</si>
  <si>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</si>
  <si>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</si>
  <si>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</si>
  <si>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</si>
  <si>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</si>
  <si>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</si>
  <si>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</si>
  <si>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</si>
  <si>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</si>
  <si>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</si>
  <si>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</si>
  <si>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</si>
  <si>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</si>
  <si>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</si>
  <si>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</si>
  <si>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</si>
  <si>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</si>
  <si>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</si>
  <si>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</si>
  <si>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</si>
  <si>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</si>
  <si>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</si>
  <si>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</si>
  <si>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</si>
  <si>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</si>
  <si>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</si>
  <si>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</si>
  <si>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</si>
  <si>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</si>
  <si>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</si>
  <si>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</si>
  <si>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</si>
  <si>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</si>
  <si>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</si>
  <si>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</si>
  <si>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</si>
  <si>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</si>
  <si>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</si>
  <si>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</si>
  <si>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</si>
  <si>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</si>
  <si>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</si>
  <si>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</si>
  <si>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</si>
  <si>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</si>
  <si>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</si>
  <si>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</si>
  <si>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</si>
  <si>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</si>
  <si>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</si>
  <si>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</si>
  <si>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</si>
  <si>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</si>
  <si>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</si>
  <si>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</si>
  <si>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</si>
  <si>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</si>
  <si>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</si>
  <si>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</si>
  <si>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</si>
  <si>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</si>
  <si>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</si>
  <si>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</si>
  <si>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</si>
  <si>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</si>
  <si>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</si>
  <si>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</si>
  <si>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</si>
  <si>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</si>
  <si>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</si>
  <si>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</si>
  <si>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</si>
  <si>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</si>
  <si>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</si>
  <si>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</si>
  <si>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</si>
  <si>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</si>
  <si>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</si>
  <si>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</si>
  <si>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</si>
  <si>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</si>
  <si>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</si>
  <si>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</si>
  <si>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</si>
  <si>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</si>
  <si>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</si>
  <si>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</si>
  <si>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</si>
  <si>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</si>
  <si>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</si>
  <si>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</si>
  <si>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</si>
  <si>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</si>
  <si>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</si>
  <si>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</si>
  <si>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</si>
  <si>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</si>
  <si>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</si>
  <si>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</si>
  <si>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</si>
  <si>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</si>
  <si>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</si>
  <si>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</si>
  <si>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</si>
  <si>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</si>
  <si>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</si>
  <si>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</si>
  <si>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</si>
  <si>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</si>
  <si>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</si>
  <si>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</si>
  <si>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</si>
  <si>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</si>
  <si>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</si>
  <si>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</si>
  <si>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</si>
  <si>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</si>
  <si>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</si>
  <si>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</si>
  <si>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</si>
  <si>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</si>
  <si>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</si>
  <si>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</si>
  <si>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</si>
  <si>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</si>
  <si>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</si>
  <si>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</si>
  <si>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</si>
  <si>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</si>
  <si>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</si>
  <si>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</si>
  <si>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</si>
  <si>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</si>
  <si>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</si>
  <si>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</si>
  <si>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</si>
  <si>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</si>
  <si>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</si>
  <si>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</si>
  <si>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</si>
  <si>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</si>
  <si>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</si>
  <si>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</si>
  <si>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</si>
  <si>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</si>
  <si>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</si>
  <si>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</si>
  <si>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</si>
  <si>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</si>
  <si>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</si>
  <si>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</si>
  <si>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</si>
  <si>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</si>
  <si>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</si>
  <si>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</si>
  <si>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</si>
  <si>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</si>
  <si>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</si>
  <si>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</si>
  <si>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</si>
  <si>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</si>
  <si>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</si>
  <si>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</si>
  <si>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</si>
  <si>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</si>
  <si>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</si>
  <si>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</si>
  <si>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</si>
  <si>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</si>
  <si>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</si>
  <si>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</si>
  <si>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</si>
  <si>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</si>
  <si>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</si>
  <si>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</si>
  <si>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</si>
  <si>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</si>
  <si>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</si>
  <si>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</si>
  <si>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</si>
  <si>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</si>
  <si>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</si>
  <si>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</si>
  <si>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</si>
  <si>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</si>
  <si>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</si>
  <si>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</si>
  <si>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</si>
  <si>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</si>
  <si>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</si>
  <si>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</si>
  <si>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</si>
  <si>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</si>
  <si>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</si>
  <si>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</si>
  <si>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</si>
  <si>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</si>
  <si>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</si>
  <si>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</si>
  <si>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</si>
  <si>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</si>
  <si>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</si>
  <si>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</si>
  <si>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</si>
  <si>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</si>
  <si>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</si>
  <si>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</si>
  <si>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</si>
  <si>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</si>
  <si>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</si>
  <si>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</si>
  <si>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</si>
  <si>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</si>
  <si>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</si>
  <si>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</si>
  <si>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</si>
  <si>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</si>
  <si>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</si>
  <si>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</si>
  <si>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</si>
  <si>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</si>
  <si>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</si>
  <si>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</si>
  <si>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</si>
  <si>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</si>
  <si>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</si>
  <si>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</si>
  <si>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</si>
  <si>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</si>
  <si>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</si>
  <si>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</si>
  <si>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</si>
  <si>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</si>
  <si>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</si>
  <si>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</si>
  <si>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</si>
  <si>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</si>
  <si>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</si>
  <si>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</si>
  <si>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</si>
  <si>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</si>
  <si>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</si>
  <si>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</si>
  <si>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</si>
  <si>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</si>
  <si>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</si>
  <si>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</si>
  <si>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</si>
  <si>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</si>
  <si>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</si>
  <si>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</si>
  <si>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</si>
  <si>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</si>
  <si>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</si>
  <si>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</si>
  <si>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</si>
  <si>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</si>
  <si>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</si>
  <si>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</si>
  <si>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</si>
  <si>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</si>
  <si>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</si>
  <si>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</si>
  <si>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</si>
  <si>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</si>
  <si>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</si>
  <si>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</si>
  <si>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</si>
  <si>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</si>
  <si>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</si>
  <si>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</si>
  <si>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</si>
  <si>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</si>
  <si>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</si>
  <si>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</si>
  <si>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</si>
  <si>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</si>
  <si>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</si>
  <si>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</si>
  <si>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</si>
  <si>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</si>
  <si>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</si>
  <si>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</si>
  <si>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</si>
  <si>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</si>
  <si>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</si>
  <si>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</si>
  <si>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</si>
  <si>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</si>
  <si>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</si>
  <si>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</si>
  <si>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</si>
  <si>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</si>
  <si>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</si>
  <si>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</si>
  <si>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</si>
  <si>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</si>
  <si>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</si>
  <si>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</si>
  <si>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</si>
  <si>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</si>
  <si>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</si>
  <si>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</si>
  <si>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</si>
  <si>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</si>
  <si>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</si>
  <si>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</si>
  <si>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</si>
  <si>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</si>
  <si>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</si>
  <si>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</si>
  <si>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</si>
  <si>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</si>
  <si>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</si>
  <si>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</si>
  <si>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</si>
  <si>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</si>
  <si>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</si>
  <si>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</si>
  <si>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</si>
  <si>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</si>
  <si>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</si>
  <si>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</si>
  <si>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</si>
  <si>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</si>
  <si>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</si>
  <si>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</si>
  <si>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</si>
  <si>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</si>
  <si>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</si>
  <si>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</si>
  <si>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</si>
  <si>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</si>
  <si>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</si>
  <si>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</si>
  <si>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</si>
  <si>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</si>
  <si>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</si>
  <si>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</si>
  <si>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</si>
  <si>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</si>
  <si>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</si>
  <si>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</si>
  <si>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</si>
  <si>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</si>
  <si>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</si>
  <si>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</si>
  <si>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</si>
  <si>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</si>
  <si>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</si>
  <si>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</si>
  <si>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</si>
  <si>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</si>
  <si>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</si>
  <si>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</si>
  <si>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</si>
  <si>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</si>
  <si>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</si>
  <si>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</si>
  <si>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</si>
  <si>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</si>
  <si>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</si>
  <si>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</si>
  <si>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</si>
  <si>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</si>
  <si>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</si>
  <si>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</si>
  <si>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</si>
  <si>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</si>
  <si>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</si>
  <si>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</si>
  <si>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</si>
  <si>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</si>
  <si>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</si>
  <si>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</si>
  <si>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</si>
  <si>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</si>
  <si>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</si>
  <si>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</si>
  <si>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</si>
  <si>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</si>
  <si>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</si>
  <si>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</si>
  <si>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</si>
  <si>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</si>
  <si>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</si>
  <si>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</si>
  <si>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</si>
  <si>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</si>
  <si>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</si>
  <si>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</si>
  <si>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</si>
  <si>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</si>
  <si>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</si>
  <si>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</si>
  <si>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</si>
  <si>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</si>
  <si>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</si>
  <si>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</si>
  <si>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</si>
  <si>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</si>
  <si>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</si>
  <si>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</si>
  <si>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</si>
  <si>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</si>
  <si>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</si>
  <si>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</si>
  <si>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</si>
  <si>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</si>
  <si>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</si>
  <si>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</si>
  <si>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</si>
  <si>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</si>
  <si>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</si>
  <si>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</si>
  <si>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</si>
  <si>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</si>
  <si>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</si>
  <si>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</si>
  <si>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</si>
  <si>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</si>
  <si>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</si>
  <si>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</si>
  <si>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</si>
  <si>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</si>
  <si>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</si>
  <si>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</si>
  <si>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</si>
  <si>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</si>
  <si>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</si>
  <si>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</si>
  <si>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</si>
  <si>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</si>
  <si>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</si>
  <si>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</si>
  <si>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</si>
  <si>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</si>
  <si>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</si>
  <si>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</si>
  <si>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</si>
  <si>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</si>
  <si>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</si>
  <si>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</si>
  <si>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</si>
  <si>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</si>
  <si>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</si>
  <si>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</si>
  <si>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</si>
  <si>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</si>
  <si>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</si>
  <si>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</si>
  <si>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</si>
  <si>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</si>
  <si>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</si>
  <si>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</si>
  <si>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</si>
  <si>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</si>
  <si>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</si>
  <si>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</si>
  <si>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</si>
  <si>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</si>
  <si>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</si>
  <si>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</si>
  <si>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</si>
  <si>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</si>
  <si>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</si>
  <si>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</si>
  <si>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</si>
  <si>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</si>
  <si>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</si>
  <si>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</si>
  <si>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</si>
  <si>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</si>
  <si>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</si>
  <si>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</si>
  <si>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</si>
  <si>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</si>
  <si>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</si>
  <si>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</si>
  <si>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</si>
  <si>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</si>
  <si>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</si>
  <si>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</si>
  <si>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</si>
  <si>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</si>
  <si>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</si>
  <si>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</si>
  <si>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</si>
  <si>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</si>
  <si>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</si>
  <si>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</si>
  <si>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</si>
  <si>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</si>
  <si>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</si>
  <si>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</si>
  <si>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</si>
  <si>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</si>
  <si>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</si>
  <si>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</si>
  <si>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</si>
  <si>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</si>
  <si>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</si>
  <si>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</si>
  <si>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</si>
  <si>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</si>
  <si>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</si>
  <si>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</si>
  <si>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</si>
  <si>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</si>
  <si>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</si>
  <si>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</si>
  <si>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</si>
  <si>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</si>
  <si>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</si>
  <si>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</si>
  <si>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</si>
  <si>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</si>
  <si>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</si>
  <si>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</si>
  <si>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</si>
  <si>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</si>
  <si>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</si>
  <si>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</si>
  <si>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</si>
  <si>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</si>
  <si>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</si>
  <si>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</si>
  <si>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</si>
  <si>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</si>
  <si>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</si>
  <si>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</si>
  <si>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</si>
  <si>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</si>
  <si>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</si>
  <si>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</si>
  <si>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</si>
  <si>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</si>
  <si>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</si>
  <si>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</si>
  <si>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</si>
  <si>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</si>
  <si>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</si>
  <si>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</si>
  <si>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</si>
  <si>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</si>
  <si>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</si>
  <si>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</si>
  <si>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</si>
  <si>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</si>
  <si>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</si>
  <si>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</si>
  <si>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</si>
  <si>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</si>
  <si>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</si>
  <si>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</si>
  <si>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</si>
  <si>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</si>
  <si>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</si>
  <si>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</si>
  <si>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</si>
  <si>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</si>
  <si>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</si>
  <si>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</si>
  <si>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</si>
  <si>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</si>
  <si>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</si>
  <si>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</si>
  <si>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</si>
  <si>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</si>
  <si>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</si>
  <si>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</si>
  <si>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</si>
  <si>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</si>
  <si>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</si>
  <si>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</si>
  <si>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</si>
  <si>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</si>
  <si>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</si>
  <si>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</si>
  <si>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</si>
  <si>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</si>
  <si>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</si>
  <si>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</si>
  <si>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</si>
  <si>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</si>
  <si>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</si>
  <si>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</si>
  <si>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</si>
  <si>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</si>
  <si>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</si>
  <si>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</si>
  <si>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</si>
  <si>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</si>
  <si>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</si>
  <si>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</si>
  <si>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</si>
  <si>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</si>
  <si>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</si>
  <si>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</si>
  <si>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</si>
  <si>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</si>
  <si>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</si>
  <si>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</si>
  <si>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</si>
  <si>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</si>
  <si>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</si>
  <si>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</si>
  <si>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</si>
  <si>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</si>
  <si>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</si>
  <si>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</si>
  <si>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</si>
  <si>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</si>
  <si>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</si>
  <si>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</si>
  <si>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</si>
  <si>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</si>
  <si>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</si>
  <si>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</si>
  <si>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</si>
  <si>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</si>
  <si>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</si>
  <si>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</si>
  <si>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</si>
  <si>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</si>
  <si>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</si>
  <si>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</si>
  <si>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</si>
  <si>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</si>
  <si>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</si>
  <si>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</si>
  <si>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</si>
  <si>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</si>
  <si>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</si>
  <si>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</si>
  <si>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</si>
  <si>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</si>
  <si>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</si>
  <si>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</si>
  <si>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</si>
  <si>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</si>
  <si>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</si>
  <si>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</si>
  <si>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</si>
  <si>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</si>
  <si>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</si>
  <si>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</si>
  <si>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</si>
  <si>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</si>
  <si>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</si>
  <si>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</si>
  <si>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</si>
  <si>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</si>
  <si>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</si>
  <si>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</si>
  <si>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</si>
  <si>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</si>
  <si>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</si>
  <si>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</si>
  <si>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</si>
  <si>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</si>
  <si>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</si>
  <si>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</si>
  <si>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</si>
  <si>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</si>
  <si>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</si>
  <si>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</si>
  <si>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</si>
  <si>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</si>
  <si>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</si>
  <si>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</si>
  <si>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</si>
  <si>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</si>
  <si>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</si>
  <si>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</si>
  <si>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</si>
  <si>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</si>
  <si>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</si>
  <si>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</si>
  <si>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</si>
  <si>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</si>
  <si>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</si>
  <si>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</si>
  <si>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</si>
  <si>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</si>
  <si>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</si>
  <si>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</si>
  <si>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</si>
  <si>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</si>
  <si>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</si>
  <si>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</si>
  <si>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</si>
  <si>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</si>
  <si>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</si>
  <si>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</si>
  <si>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</si>
  <si>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</si>
  <si>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</si>
  <si>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</si>
  <si>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</si>
  <si>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</si>
  <si>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</si>
  <si>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</si>
  <si>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</si>
  <si>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</si>
  <si>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</si>
  <si>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</si>
  <si>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</si>
  <si>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</si>
  <si>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</si>
  <si>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</si>
  <si>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</si>
  <si>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</si>
  <si>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</si>
  <si>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</si>
  <si>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</si>
  <si>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</si>
  <si>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</si>
  <si>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</si>
  <si>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</si>
  <si>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</si>
  <si>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</si>
  <si>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</si>
  <si>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</si>
  <si>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</si>
  <si>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</si>
  <si>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</si>
  <si>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</si>
  <si>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</si>
  <si>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</si>
  <si>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</si>
  <si>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</si>
  <si>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</si>
  <si>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</si>
  <si>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</si>
  <si>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</si>
  <si>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</si>
  <si>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</si>
  <si>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</si>
  <si>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</si>
  <si>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</si>
  <si>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</si>
  <si>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</si>
  <si>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</si>
  <si>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</si>
  <si>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</si>
  <si>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</si>
  <si>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</si>
  <si>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</si>
  <si>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</si>
  <si>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</si>
  <si>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</si>
  <si>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</si>
  <si>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</si>
  <si>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</si>
  <si>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</si>
  <si>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</si>
  <si>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</si>
  <si>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</si>
  <si>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</si>
  <si>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</si>
  <si>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</si>
  <si>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</si>
  <si>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</si>
  <si>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</si>
  <si>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</si>
  <si>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</si>
  <si>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</si>
  <si>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</si>
  <si>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</si>
  <si>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</si>
  <si>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</si>
  <si>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</si>
  <si>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</si>
  <si>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</si>
  <si>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</si>
  <si>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</si>
  <si>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</si>
  <si>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</si>
  <si>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</si>
  <si>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</si>
  <si>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</si>
  <si>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</si>
  <si>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</si>
  <si>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</si>
  <si>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</si>
  <si>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</si>
  <si>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</si>
  <si>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</si>
  <si>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</si>
  <si>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</si>
  <si>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</si>
  <si>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</si>
  <si>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</si>
  <si>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</si>
  <si>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</si>
  <si>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</si>
  <si>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</si>
  <si>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</si>
  <si>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</si>
  <si>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</si>
  <si>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</si>
  <si>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</si>
  <si>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</si>
  <si>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</si>
  <si>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</si>
  <si>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</si>
  <si>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</si>
  <si>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</si>
  <si>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</si>
  <si>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</si>
  <si>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</si>
  <si>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</si>
  <si>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</si>
  <si>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</si>
  <si>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</si>
  <si>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</si>
  <si>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</si>
  <si>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</si>
  <si>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</si>
  <si>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</si>
  <si>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</si>
  <si>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</si>
  <si>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</si>
  <si>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</si>
  <si>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</si>
  <si>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</si>
  <si>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</si>
  <si>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</si>
  <si>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</si>
  <si>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</si>
  <si>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</si>
  <si>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</si>
  <si>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</si>
  <si>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</si>
  <si>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</si>
  <si>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</si>
  <si>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</si>
  <si>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</si>
  <si>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</si>
  <si>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</si>
  <si>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</si>
  <si>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</si>
  <si>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</si>
  <si>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</si>
  <si>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</si>
  <si>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</si>
  <si>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</si>
  <si>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</si>
  <si>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</si>
  <si>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</si>
  <si>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</si>
  <si>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</si>
  <si>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</si>
  <si>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</si>
  <si>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</si>
  <si>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</si>
  <si>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</si>
  <si>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</si>
  <si>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</si>
  <si>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</si>
  <si>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</si>
  <si>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</si>
  <si>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</si>
  <si>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</si>
  <si>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</si>
  <si>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</si>
  <si>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</si>
  <si>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</si>
  <si>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</si>
  <si>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</si>
  <si>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</si>
  <si>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</si>
  <si>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</si>
  <si>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</si>
  <si>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</si>
  <si>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</si>
  <si>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</si>
  <si>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</si>
  <si>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</si>
  <si>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</si>
  <si>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</si>
  <si>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</si>
  <si>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</si>
  <si>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</si>
  <si>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</si>
  <si>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</si>
  <si>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</si>
  <si>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</si>
  <si>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</si>
  <si>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</si>
  <si>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</si>
  <si>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</si>
  <si>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</si>
  <si>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</si>
  <si>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</si>
  <si>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</si>
  <si>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</si>
  <si>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</si>
  <si>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</si>
  <si>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</si>
  <si>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</si>
  <si>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</si>
  <si>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</si>
  <si>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</si>
  <si>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</si>
  <si>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</si>
  <si>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</si>
  <si>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</si>
  <si>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</si>
  <si>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</si>
  <si>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</si>
  <si>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</si>
  <si>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</si>
  <si>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</si>
  <si>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</si>
  <si>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</si>
  <si>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</si>
  <si>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</si>
  <si>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</si>
  <si>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</si>
  <si>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</si>
  <si>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</si>
  <si>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</si>
  <si>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</si>
  <si>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</si>
  <si>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</si>
  <si>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</si>
  <si>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</si>
  <si>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</si>
  <si>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</si>
  <si>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</si>
  <si>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</si>
  <si>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</si>
  <si>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</si>
  <si>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</si>
  <si>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</si>
  <si>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</si>
  <si>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</si>
  <si>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</si>
  <si>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</si>
  <si>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</si>
  <si>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</si>
  <si>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</si>
  <si>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</si>
  <si>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</si>
  <si>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</si>
  <si>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</si>
  <si>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</si>
  <si>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</si>
  <si>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</si>
  <si>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</si>
  <si>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</si>
  <si>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</si>
  <si>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</si>
  <si>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</si>
  <si>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</si>
  <si>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</si>
  <si>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</si>
  <si>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</si>
  <si>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</si>
  <si>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</si>
  <si>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</si>
  <si>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</si>
  <si>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</si>
  <si>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</si>
  <si>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</si>
  <si>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</si>
  <si>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</si>
  <si>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</si>
  <si>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</si>
  <si>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</si>
  <si>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</si>
  <si>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</si>
  <si>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</si>
  <si>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</si>
  <si>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</si>
  <si>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</si>
  <si>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</si>
  <si>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</si>
  <si>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</si>
  <si>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</si>
  <si>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</si>
  <si>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</si>
  <si>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</si>
  <si>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</si>
  <si>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</si>
  <si>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</si>
  <si>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</si>
  <si>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</si>
  <si>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</si>
  <si>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</si>
  <si>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</si>
  <si>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</si>
  <si>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</si>
  <si>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</si>
  <si>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</si>
  <si>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</si>
  <si>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</si>
  <si>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</si>
  <si>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</si>
  <si>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</si>
  <si>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</si>
  <si>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</si>
  <si>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</si>
  <si>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</si>
  <si>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</si>
  <si>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</si>
  <si>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</si>
  <si>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</si>
  <si>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</si>
  <si>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</si>
  <si>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</si>
  <si>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</si>
  <si>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</si>
  <si>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</si>
  <si>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</si>
  <si>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</si>
  <si>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</si>
  <si>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</si>
  <si>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</si>
  <si>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</si>
  <si>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</si>
  <si>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</si>
  <si>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</si>
  <si>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</si>
  <si>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</si>
  <si>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</si>
  <si>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</si>
  <si>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</si>
  <si>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</si>
  <si>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</si>
  <si>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</si>
  <si>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</si>
  <si>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</si>
  <si>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</si>
  <si>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</si>
  <si>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</si>
  <si>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</si>
  <si>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</si>
  <si>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</si>
  <si>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</si>
  <si>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</si>
  <si>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</si>
  <si>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</si>
  <si>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</si>
  <si>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</si>
  <si>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</si>
  <si>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</si>
  <si>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</si>
  <si>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</si>
  <si>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</si>
  <si>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</si>
  <si>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</si>
  <si>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</si>
  <si>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</si>
  <si>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</si>
  <si>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</si>
  <si>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</si>
  <si>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</si>
  <si>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</si>
  <si>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</si>
  <si>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</si>
  <si>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</si>
  <si>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</si>
  <si>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</si>
  <si>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</si>
  <si>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</si>
  <si>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</si>
  <si>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</si>
  <si>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</si>
  <si>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</si>
  <si>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</si>
  <si>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</si>
  <si>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</si>
  <si>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</si>
  <si>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</si>
  <si>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</si>
  <si>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</si>
  <si>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</si>
  <si>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</si>
  <si>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</si>
  <si>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</si>
  <si>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</si>
  <si>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</si>
  <si>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</si>
  <si>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</si>
  <si>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</si>
  <si>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</si>
  <si>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</si>
  <si>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</si>
  <si>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</si>
  <si>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</si>
  <si>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</si>
  <si>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</si>
  <si>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</si>
  <si>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</si>
  <si>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</si>
  <si>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</si>
  <si>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</si>
  <si>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</si>
  <si>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</si>
  <si>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</si>
  <si>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</si>
  <si>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</si>
  <si>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</si>
  <si>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</si>
  <si>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</si>
  <si>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</si>
  <si>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</si>
  <si>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</si>
  <si>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</si>
  <si>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</si>
  <si>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</si>
  <si>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</si>
  <si>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</si>
  <si>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</si>
  <si>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</si>
  <si>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</si>
  <si>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</si>
  <si>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</si>
  <si>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</si>
  <si>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</si>
  <si>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</si>
  <si>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</si>
  <si>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</si>
  <si>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</si>
  <si>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</si>
  <si>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</si>
  <si>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</si>
  <si>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</si>
  <si>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</si>
  <si>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</si>
  <si>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</si>
  <si>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</si>
  <si>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</si>
  <si>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</si>
  <si>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</si>
  <si>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</si>
  <si>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</si>
  <si>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</si>
  <si>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</si>
  <si>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</si>
  <si>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</si>
  <si>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</si>
  <si>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</si>
  <si>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</si>
  <si>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</si>
  <si>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</si>
  <si>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</si>
  <si>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</si>
  <si>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</si>
  <si>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</si>
  <si>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</si>
  <si>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</si>
  <si>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</si>
  <si>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</si>
  <si>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</si>
  <si>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</si>
  <si>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</si>
  <si>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</si>
  <si>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</si>
  <si>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</si>
  <si>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</si>
  <si>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</si>
  <si>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</si>
  <si>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</si>
  <si>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</si>
  <si>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</si>
  <si>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</si>
  <si>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</si>
  <si>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</si>
  <si>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</si>
  <si>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</si>
  <si>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</si>
  <si>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</si>
  <si>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</si>
  <si>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</si>
  <si>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</si>
  <si>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</si>
  <si>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</si>
  <si>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</si>
  <si>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</si>
  <si>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</si>
  <si>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</si>
  <si>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</si>
  <si>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</si>
  <si>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</si>
  <si>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</si>
  <si>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</si>
  <si>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</si>
  <si>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</si>
  <si>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</si>
  <si>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</si>
  <si>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</si>
  <si>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</si>
  <si>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</si>
  <si>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</si>
  <si>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</si>
  <si>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</si>
  <si>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</si>
  <si>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</si>
  <si>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</si>
  <si>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</si>
  <si>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</si>
  <si>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</si>
  <si>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</si>
  <si>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</si>
  <si>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</si>
  <si>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</si>
  <si>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</si>
  <si>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</si>
  <si>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</si>
  <si>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</si>
  <si>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</si>
  <si>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</si>
  <si>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</si>
  <si>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</si>
  <si>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</si>
  <si>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</si>
  <si>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</si>
  <si>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</si>
  <si>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</si>
  <si>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</si>
  <si>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</si>
  <si>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</si>
  <si>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</si>
  <si>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</si>
  <si>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</si>
  <si>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</si>
  <si>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</si>
  <si>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</si>
  <si>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</si>
  <si>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</si>
  <si>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</si>
  <si>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</si>
  <si>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</si>
  <si>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</si>
  <si>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</si>
  <si>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</si>
  <si>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</si>
  <si>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</si>
  <si>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</si>
  <si>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</si>
  <si>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</si>
  <si>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</si>
  <si>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</si>
  <si>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</si>
  <si>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</si>
  <si>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</si>
  <si>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</si>
  <si>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</si>
  <si>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</si>
  <si>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</si>
  <si>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</si>
  <si>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</si>
  <si>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</si>
  <si>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</si>
  <si>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</si>
  <si>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</si>
  <si>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</si>
  <si>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</si>
  <si>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</si>
  <si>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</si>
  <si>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</si>
  <si>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</si>
  <si>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</si>
  <si>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</si>
  <si>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</si>
  <si>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</si>
  <si>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</si>
  <si>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</si>
  <si>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</si>
  <si>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</si>
  <si>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</si>
  <si>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</si>
  <si>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</si>
  <si>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</si>
  <si>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</si>
  <si>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</si>
  <si>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</si>
  <si>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</si>
  <si>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</si>
  <si>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</si>
  <si>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</si>
  <si>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</si>
  <si>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</si>
  <si>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</si>
  <si>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</si>
  <si>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</si>
  <si>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</si>
  <si>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</si>
  <si>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</si>
  <si>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</si>
  <si>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</si>
  <si>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</si>
  <si>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</si>
  <si>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</si>
  <si>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</si>
  <si>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</si>
  <si>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</si>
  <si>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</si>
  <si>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</si>
  <si>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</si>
  <si>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</si>
  <si>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</si>
  <si>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</si>
  <si>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</si>
  <si>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</si>
  <si>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</si>
  <si>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</si>
  <si>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</si>
  <si>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</si>
  <si>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</si>
  <si>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</si>
  <si>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</si>
  <si>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</si>
  <si>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</si>
  <si>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</si>
  <si>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</si>
  <si>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</si>
  <si>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</si>
  <si>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</si>
  <si>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</si>
  <si>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</si>
  <si>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</si>
  <si>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</si>
  <si>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</si>
  <si>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</si>
  <si>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</si>
  <si>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</si>
  <si>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</si>
  <si>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</si>
  <si>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</si>
  <si>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</si>
  <si>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</si>
  <si>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</si>
  <si>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</si>
  <si>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</si>
  <si>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</si>
  <si>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</si>
  <si>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</si>
  <si>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</si>
  <si>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</si>
  <si>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</si>
  <si>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</si>
  <si>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</si>
  <si>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</si>
  <si>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</si>
  <si>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</si>
  <si>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</si>
  <si>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</si>
  <si>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</si>
  <si>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</si>
  <si>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</si>
  <si>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</si>
  <si>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</si>
  <si>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</si>
  <si>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</si>
  <si>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</si>
  <si>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</si>
  <si>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</si>
  <si>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</si>
  <si>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</si>
  <si>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</si>
  <si>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</si>
  <si>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</si>
  <si>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</si>
  <si>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</si>
  <si>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</si>
  <si>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</si>
  <si>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</si>
  <si>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</si>
  <si>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</si>
  <si>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</si>
  <si>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</si>
  <si>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</si>
  <si>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</si>
  <si>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</si>
  <si>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</si>
  <si>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</si>
  <si>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</si>
  <si>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</si>
  <si>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</si>
  <si>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</si>
  <si>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</si>
  <si>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</si>
  <si>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</si>
  <si>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</si>
  <si>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</si>
  <si>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</si>
  <si>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</si>
  <si>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</si>
  <si>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</si>
  <si>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</si>
  <si>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</si>
  <si>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</si>
  <si>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</si>
  <si>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</si>
  <si>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</si>
  <si>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</si>
  <si>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</si>
  <si>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</si>
  <si>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</si>
  <si>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</si>
  <si>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</si>
  <si>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</si>
  <si>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</si>
  <si>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</si>
  <si>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</si>
  <si>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</si>
  <si>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</si>
  <si>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</si>
  <si>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</si>
  <si>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</si>
  <si>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</si>
  <si>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</si>
  <si>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</si>
  <si>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</si>
  <si>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</si>
  <si>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</si>
  <si>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</si>
  <si>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</si>
  <si>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</si>
  <si>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</si>
  <si>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</si>
  <si>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</si>
  <si>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</si>
  <si>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</si>
  <si>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</si>
  <si>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</si>
  <si>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</si>
  <si>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</si>
  <si>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</si>
  <si>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</si>
  <si>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</si>
  <si>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</si>
  <si>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</si>
  <si>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</si>
  <si>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</si>
  <si>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</si>
  <si>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</si>
  <si>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</si>
  <si>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</si>
  <si>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</si>
  <si>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</si>
  <si>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</si>
  <si>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</si>
  <si>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</si>
  <si>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</si>
  <si>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</si>
  <si>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</si>
  <si>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</si>
  <si>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</si>
  <si>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</si>
  <si>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</si>
  <si>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</si>
  <si>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</si>
  <si>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</si>
  <si>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</si>
  <si>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</si>
  <si>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</si>
  <si>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</si>
  <si>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</si>
  <si>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</si>
  <si>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</si>
  <si>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</si>
  <si>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</si>
  <si>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</si>
  <si>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</si>
  <si>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</si>
  <si>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</si>
  <si>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</si>
  <si>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</si>
  <si>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</si>
  <si>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</si>
  <si>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</si>
  <si>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</si>
  <si>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</si>
  <si>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</si>
  <si>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</si>
  <si>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</si>
  <si>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</si>
  <si>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</si>
  <si>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</si>
  <si>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</si>
  <si>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</si>
  <si>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</si>
  <si>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</si>
  <si>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</si>
  <si>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</si>
  <si>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</si>
  <si>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</si>
  <si>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</si>
  <si>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</si>
  <si>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</si>
  <si>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</si>
  <si>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</si>
  <si>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</si>
  <si>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</si>
  <si>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</si>
  <si>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</si>
  <si>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</si>
  <si>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</si>
  <si>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</si>
  <si>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</si>
  <si>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</si>
  <si>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</si>
  <si>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</si>
  <si>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</si>
  <si>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</si>
  <si>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</si>
  <si>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</si>
  <si>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</si>
  <si>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</si>
  <si>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</si>
  <si>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</si>
  <si>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</si>
  <si>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</si>
  <si>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</si>
  <si>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</si>
  <si>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</si>
  <si>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</si>
  <si>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</si>
  <si>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</si>
  <si>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</si>
  <si>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</si>
  <si>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</si>
  <si>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</si>
  <si>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</si>
  <si>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</si>
  <si>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</si>
  <si>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</si>
  <si>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</si>
  <si>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</si>
  <si>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</si>
  <si>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</si>
  <si>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</si>
  <si>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</si>
  <si>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</si>
  <si>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</si>
  <si>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</si>
  <si>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</si>
  <si>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</si>
  <si>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</si>
  <si>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</si>
  <si>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</si>
  <si>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</si>
  <si>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</si>
  <si>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</si>
  <si>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</si>
  <si>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</si>
  <si>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</si>
  <si>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</si>
  <si>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</si>
  <si>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</si>
  <si>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</si>
  <si>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</si>
  <si>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</si>
  <si>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</si>
  <si>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</si>
  <si>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</si>
  <si>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</si>
  <si>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</si>
  <si>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</si>
  <si>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</si>
  <si>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</si>
  <si>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</si>
  <si>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</si>
  <si>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</si>
  <si>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</si>
  <si>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</si>
  <si>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</si>
  <si>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</si>
  <si>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</si>
  <si>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</si>
  <si>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</si>
  <si>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</si>
  <si>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</si>
  <si>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</si>
  <si>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</si>
  <si>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</si>
  <si>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</si>
  <si>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</si>
  <si>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</si>
  <si>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</si>
  <si>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</si>
  <si>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</si>
  <si>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</si>
  <si>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</si>
  <si>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</si>
  <si>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</si>
  <si>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</si>
  <si>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</si>
  <si>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</si>
  <si>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</si>
  <si>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</si>
  <si>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</si>
  <si>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</si>
  <si>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</si>
  <si>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</si>
  <si>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</si>
  <si>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</si>
  <si>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</si>
  <si>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</si>
  <si>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</si>
  <si>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</si>
  <si>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</si>
  <si>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</si>
  <si>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</si>
  <si>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</si>
  <si>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</si>
  <si>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</si>
  <si>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</si>
  <si>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</si>
  <si>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</si>
  <si>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</si>
  <si>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</si>
  <si>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</si>
  <si>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</si>
  <si>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</si>
  <si>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</si>
  <si>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</si>
  <si>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</si>
  <si>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</si>
  <si>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</si>
  <si>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</si>
  <si>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</si>
  <si>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</si>
  <si>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</si>
  <si>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</si>
  <si>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</si>
  <si>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</si>
  <si>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</si>
  <si>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</si>
  <si>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</si>
  <si>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</si>
  <si>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</si>
  <si>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</si>
  <si>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</si>
  <si>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</si>
  <si>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</si>
  <si>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</si>
  <si>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</si>
  <si>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</si>
  <si>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</si>
  <si>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</si>
  <si>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</si>
  <si>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</si>
  <si>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</si>
  <si>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</si>
  <si>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</si>
  <si>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</si>
  <si>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</si>
  <si>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</si>
  <si>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</si>
  <si>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</si>
  <si>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</si>
  <si>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</si>
  <si>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</si>
  <si>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</si>
  <si>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</si>
  <si>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</si>
  <si>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</si>
  <si>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</si>
  <si>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</si>
  <si>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</si>
  <si>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</si>
  <si>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</si>
  <si>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</si>
  <si>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</si>
  <si>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</si>
  <si>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</si>
  <si>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</si>
  <si>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</si>
  <si>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</si>
  <si>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</si>
  <si>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</si>
  <si>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</si>
  <si>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</si>
  <si>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</si>
  <si>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</si>
  <si>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</si>
  <si>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</si>
  <si>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</si>
  <si>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</si>
  <si>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</si>
  <si>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</si>
  <si>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</si>
  <si>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</si>
  <si>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</si>
  <si>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</si>
  <si>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</si>
  <si>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</si>
  <si>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</si>
  <si>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</si>
  <si>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</si>
  <si>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</si>
  <si>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</si>
  <si>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</si>
  <si>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</si>
  <si>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</si>
  <si>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</si>
  <si>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</si>
  <si>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</si>
  <si>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</si>
  <si>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</si>
  <si>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</si>
  <si>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</si>
  <si>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</si>
  <si>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</si>
  <si>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</si>
  <si>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</si>
  <si>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</si>
  <si>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</si>
  <si>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</si>
  <si>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</si>
  <si>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</si>
  <si>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</si>
  <si>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</si>
  <si>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</si>
  <si>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</si>
  <si>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</si>
  <si>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</si>
  <si>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</si>
  <si>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</si>
  <si>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</si>
  <si>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</si>
  <si>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</si>
  <si>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</si>
  <si>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</si>
  <si>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</si>
  <si>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</si>
  <si>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</si>
  <si>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</si>
  <si>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</si>
  <si>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</si>
  <si>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</si>
  <si>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</si>
  <si>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</si>
  <si>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</si>
  <si>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</si>
  <si>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</si>
  <si>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</si>
  <si>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</si>
  <si>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</si>
  <si>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</si>
  <si>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</si>
  <si>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</si>
  <si>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</si>
  <si>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</si>
  <si>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</si>
  <si>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</si>
  <si>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</si>
  <si>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</si>
  <si>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</si>
  <si>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</si>
  <si>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</si>
  <si>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</si>
  <si>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</si>
  <si>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</si>
  <si>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</si>
  <si>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</si>
  <si>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</si>
  <si>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</si>
  <si>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</si>
  <si>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</si>
  <si>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</si>
  <si>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</si>
  <si>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</si>
  <si>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</si>
  <si>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</si>
  <si>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</si>
  <si>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</si>
  <si>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</si>
  <si>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</si>
  <si>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</si>
  <si>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</si>
  <si>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</si>
  <si>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</si>
  <si>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</si>
  <si>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</si>
  <si>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</si>
  <si>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</si>
  <si>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</si>
  <si>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</si>
  <si>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</si>
  <si>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</si>
  <si>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</si>
  <si>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</si>
  <si>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</si>
  <si>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</si>
  <si>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</si>
  <si>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</si>
  <si>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</si>
  <si>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</si>
  <si>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</si>
  <si>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</si>
  <si>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</si>
  <si>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</si>
  <si>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</si>
  <si>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</si>
  <si>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</si>
  <si>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</si>
  <si>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</si>
  <si>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</si>
  <si>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</si>
  <si>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</si>
  <si>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</si>
  <si>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</si>
  <si>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</si>
  <si>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</si>
  <si>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</si>
  <si>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</si>
  <si>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</si>
  <si>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</si>
  <si>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</si>
  <si>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</si>
  <si>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</si>
  <si>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</si>
  <si>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</si>
  <si>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</si>
  <si>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</si>
  <si>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</si>
  <si>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</si>
  <si>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</si>
  <si>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</si>
  <si>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</si>
  <si>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</si>
  <si>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</si>
  <si>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</si>
  <si>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</si>
  <si>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</si>
  <si>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</si>
  <si>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</si>
  <si>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</si>
  <si>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</si>
  <si>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</si>
  <si>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</si>
  <si>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</si>
  <si>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</si>
  <si>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</si>
  <si>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</si>
  <si>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</si>
  <si>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</si>
  <si>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</si>
  <si>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</si>
  <si>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</si>
  <si>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</si>
  <si>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</si>
  <si>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</si>
  <si>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</si>
  <si>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</si>
  <si>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</si>
  <si>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</si>
  <si>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</si>
  <si>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</si>
  <si>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</si>
  <si>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</si>
  <si>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</si>
  <si>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</si>
  <si>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</si>
  <si>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</si>
  <si>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</si>
  <si>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</si>
  <si>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</si>
  <si>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</si>
  <si>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</si>
  <si>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</si>
  <si>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</si>
  <si>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</si>
  <si>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</si>
  <si>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</si>
  <si>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</si>
  <si>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</si>
  <si>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</si>
  <si>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</si>
  <si>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</si>
  <si>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</si>
  <si>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</si>
  <si>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</si>
  <si>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</si>
  <si>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</si>
  <si>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</si>
  <si>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</si>
  <si>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</si>
  <si>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</si>
  <si>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</si>
  <si>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</si>
  <si>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</si>
  <si>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</si>
  <si>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</si>
  <si>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</si>
  <si>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</si>
  <si>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</si>
  <si>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</si>
  <si>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</si>
  <si>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</si>
  <si>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</si>
  <si>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</si>
  <si>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</si>
  <si>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</si>
  <si>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</si>
  <si>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</si>
  <si>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</si>
  <si>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</si>
  <si>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</si>
  <si>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</si>
  <si>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</si>
  <si>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</si>
  <si>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</si>
  <si>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</si>
  <si>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</si>
  <si>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</si>
  <si>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</si>
  <si>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</si>
  <si>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</si>
  <si>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</si>
  <si>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</si>
  <si>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</si>
  <si>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</si>
  <si>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</si>
  <si>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</si>
  <si>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</si>
  <si>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</si>
  <si>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</si>
  <si>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</si>
  <si>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</si>
  <si>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</si>
  <si>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</si>
  <si>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</si>
  <si>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</si>
  <si>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</si>
  <si>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</si>
  <si>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</si>
  <si>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</si>
  <si>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</si>
  <si>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</si>
  <si>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</si>
  <si>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</si>
  <si>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</si>
  <si>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</si>
  <si>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</si>
  <si>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</si>
  <si>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</si>
  <si>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</si>
  <si>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</si>
  <si>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</si>
  <si>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</si>
  <si>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</si>
  <si>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</si>
  <si>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</si>
  <si>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</si>
  <si>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</si>
  <si>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</si>
  <si>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</si>
  <si>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</si>
  <si>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</si>
  <si>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</si>
  <si>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</si>
  <si>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</si>
  <si>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</si>
  <si>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</si>
  <si>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</si>
  <si>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</si>
  <si>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</si>
  <si>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</si>
  <si>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</si>
  <si>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</si>
  <si>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</si>
  <si>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</si>
  <si>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</si>
  <si>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</si>
  <si>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</si>
  <si>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</si>
  <si>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</si>
  <si>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</si>
  <si>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</si>
  <si>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</si>
  <si>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</si>
  <si>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</si>
  <si>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</si>
  <si>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</si>
  <si>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</si>
  <si>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</si>
  <si>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</si>
  <si>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</si>
  <si>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</si>
  <si>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</si>
  <si>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</si>
  <si>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</si>
  <si>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</si>
  <si>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</si>
  <si>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</si>
  <si>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</si>
  <si>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</si>
  <si>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</si>
  <si>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</si>
  <si>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</si>
  <si>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</si>
  <si>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</si>
  <si>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</si>
  <si>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</si>
  <si>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</si>
  <si>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</si>
  <si>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</si>
  <si>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</si>
  <si>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</si>
  <si>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</si>
  <si>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</si>
  <si>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</si>
  <si>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</si>
  <si>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</si>
  <si>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</si>
  <si>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</si>
  <si>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</si>
  <si>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</si>
  <si>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</si>
  <si>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</si>
  <si>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</si>
  <si>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</si>
  <si>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</si>
  <si>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</si>
  <si>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</si>
  <si>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</si>
  <si>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</si>
  <si>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</si>
  <si>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</si>
  <si>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</si>
  <si>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</si>
  <si>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</si>
  <si>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</si>
  <si>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</si>
  <si>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</si>
  <si>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</si>
  <si>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</si>
  <si>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</si>
  <si>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</si>
  <si>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</si>
  <si>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</si>
  <si>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</si>
  <si>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</si>
  <si>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</si>
  <si>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</si>
  <si>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</si>
  <si>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</si>
  <si>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</si>
  <si>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</si>
  <si>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</si>
  <si>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</si>
  <si>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</si>
  <si>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</si>
  <si>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</si>
  <si>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</si>
  <si>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</si>
  <si>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</si>
  <si>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</si>
  <si>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</si>
  <si>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</si>
  <si>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</si>
  <si>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</si>
  <si>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</si>
  <si>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</si>
  <si>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</si>
  <si>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</si>
  <si>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</si>
  <si>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</si>
  <si>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</si>
  <si>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</si>
  <si>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</si>
  <si>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</si>
  <si>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</si>
  <si>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</si>
  <si>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</si>
  <si>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</si>
  <si>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</si>
  <si>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</si>
  <si>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</si>
  <si>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</si>
  <si>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</si>
  <si>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</si>
  <si>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</si>
  <si>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</si>
  <si>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</si>
  <si>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</si>
  <si>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</si>
  <si>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</si>
  <si>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</si>
  <si>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</si>
  <si>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</si>
  <si>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</si>
  <si>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</si>
  <si>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</si>
  <si>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</si>
  <si>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</si>
  <si>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</si>
  <si>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</si>
  <si>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</si>
  <si>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</si>
  <si>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</si>
  <si>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</si>
  <si>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</si>
  <si>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</si>
  <si>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</si>
  <si>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</si>
  <si>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</si>
  <si>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</si>
  <si>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</si>
  <si>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</si>
  <si>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</si>
  <si>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</si>
  <si>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</si>
  <si>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</si>
  <si>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</si>
  <si>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</si>
  <si>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</si>
  <si>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</si>
  <si>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</si>
  <si>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</si>
  <si>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</si>
  <si>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</si>
  <si>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</si>
  <si>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</si>
  <si>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</si>
  <si>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</si>
  <si>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</si>
  <si>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</si>
  <si>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</si>
  <si>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</si>
  <si>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</si>
  <si>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</si>
  <si>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</si>
  <si>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</si>
  <si>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</si>
  <si>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</si>
  <si>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</si>
  <si>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</si>
  <si>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</si>
  <si>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</si>
  <si>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</si>
  <si>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</si>
  <si>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</si>
  <si>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</si>
  <si>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</si>
  <si>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</si>
  <si>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</si>
  <si>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</si>
  <si>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</si>
  <si>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</si>
  <si>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</si>
  <si>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</si>
  <si>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</si>
  <si>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</si>
  <si>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</si>
  <si>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</si>
  <si>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</si>
  <si>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</si>
  <si>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</si>
  <si>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</si>
  <si>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</si>
  <si>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</si>
  <si>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</si>
  <si>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</si>
  <si>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</si>
  <si>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</si>
  <si>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</si>
  <si>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</si>
  <si>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</si>
  <si>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</si>
  <si>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</si>
  <si>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</si>
  <si>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</si>
  <si>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</si>
  <si>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</si>
  <si>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</si>
  <si>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</si>
  <si>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</si>
  <si>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</si>
  <si>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</si>
  <si>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</si>
  <si>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</si>
  <si>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</si>
  <si>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</si>
  <si>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</si>
  <si>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</si>
  <si>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</si>
  <si>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</si>
  <si>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</si>
  <si>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</si>
  <si>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</si>
  <si>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</si>
  <si>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</si>
  <si>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</si>
  <si>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</si>
  <si>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</si>
  <si>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</si>
  <si>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</si>
  <si>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</si>
  <si>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</si>
  <si>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</si>
  <si>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</si>
  <si>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</si>
  <si>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</si>
  <si>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</si>
  <si>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</si>
  <si>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</si>
  <si>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</si>
  <si>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</si>
  <si>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</si>
  <si>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</si>
  <si>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</si>
  <si>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</si>
  <si>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</si>
  <si>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</si>
  <si>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</si>
  <si>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</si>
  <si>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</si>
  <si>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</si>
  <si>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</si>
  <si>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</si>
  <si>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</si>
  <si>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</si>
  <si>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</si>
  <si>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</si>
  <si>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</si>
  <si>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</si>
  <si>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</si>
  <si>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</si>
  <si>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</si>
  <si>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</si>
  <si>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</si>
  <si>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</si>
  <si>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</si>
  <si>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</si>
  <si>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</si>
  <si>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</si>
  <si>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</si>
  <si>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</si>
  <si>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</si>
  <si>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</si>
  <si>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</si>
  <si>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</si>
  <si>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</si>
  <si>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</si>
  <si>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</si>
  <si>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</si>
  <si>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</si>
  <si>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</si>
  <si>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</si>
  <si>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</si>
  <si>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</si>
  <si>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</si>
  <si>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</si>
  <si>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</si>
  <si>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</si>
  <si>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</si>
  <si>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</si>
  <si>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</si>
  <si>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</si>
  <si>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</si>
  <si>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</si>
  <si>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</si>
  <si>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</si>
  <si>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</si>
  <si>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</si>
  <si>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</si>
  <si>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</si>
  <si>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</si>
  <si>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</si>
  <si>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</si>
  <si>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</si>
  <si>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</si>
  <si>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</si>
  <si>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</si>
  <si>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</si>
  <si>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</si>
  <si>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</si>
  <si>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</si>
  <si>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</si>
  <si>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</si>
  <si>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</si>
  <si>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</si>
  <si>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</si>
  <si>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</si>
  <si>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</si>
  <si>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</si>
  <si>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</si>
  <si>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</si>
  <si>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</si>
  <si>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</si>
  <si>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</si>
  <si>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</si>
  <si>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</si>
  <si>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</si>
  <si>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</si>
  <si>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</si>
  <si>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</si>
  <si>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</si>
  <si>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</si>
  <si>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</si>
  <si>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</si>
  <si>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</si>
  <si>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</si>
  <si>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</si>
  <si>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</si>
  <si>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</si>
  <si>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</si>
  <si>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</si>
  <si>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</si>
  <si>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</si>
  <si>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</si>
  <si>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</si>
  <si>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</si>
  <si>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</si>
  <si>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</si>
  <si>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</si>
  <si>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</si>
  <si>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</si>
  <si>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</si>
  <si>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</si>
  <si>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</si>
  <si>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</si>
  <si>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</si>
  <si>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</si>
  <si>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</si>
  <si>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</si>
  <si>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</si>
  <si>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</si>
  <si>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</si>
  <si>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</si>
  <si>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</si>
  <si>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</si>
  <si>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</si>
  <si>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</si>
  <si>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</si>
  <si>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</si>
  <si>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</si>
  <si>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</si>
  <si>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</si>
  <si>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</si>
  <si>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</si>
  <si>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</si>
  <si>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</si>
  <si>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</si>
  <si>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</si>
  <si>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</si>
  <si>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</si>
  <si>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</si>
  <si>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</si>
  <si>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</si>
  <si>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</si>
  <si>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</si>
  <si>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</si>
  <si>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</si>
  <si>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</si>
  <si>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</si>
  <si>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</si>
  <si>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</si>
  <si>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</si>
  <si>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</si>
  <si>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</si>
  <si>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</si>
  <si>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</si>
  <si>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</si>
  <si>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</si>
  <si>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</si>
  <si>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</si>
  <si>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</si>
  <si>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</si>
  <si>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</si>
  <si>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</si>
  <si>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</si>
  <si>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</si>
  <si>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</si>
  <si>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</si>
  <si>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</si>
  <si>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</si>
  <si>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</si>
  <si>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</si>
  <si>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</si>
  <si>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</si>
  <si>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</si>
  <si>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</si>
  <si>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</si>
  <si>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</si>
  <si>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</si>
  <si>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</si>
  <si>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</si>
  <si>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</si>
  <si>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</si>
  <si>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</si>
  <si>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</si>
  <si>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</si>
  <si>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</si>
  <si>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</si>
  <si>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</si>
  <si>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</si>
  <si>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</si>
  <si>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</si>
  <si>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</si>
  <si>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</si>
  <si>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</si>
  <si>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</si>
  <si>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</si>
  <si>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</si>
  <si>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</si>
  <si>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</si>
  <si>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</si>
  <si>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</si>
  <si>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</si>
  <si>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</si>
  <si>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</si>
  <si>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</si>
  <si>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</si>
  <si>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</si>
  <si>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</si>
  <si>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</si>
  <si>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</si>
  <si>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</si>
  <si>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</si>
  <si>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</si>
  <si>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</si>
  <si>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</si>
  <si>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</si>
  <si>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</si>
  <si>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</si>
  <si>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</si>
  <si>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</si>
  <si>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</si>
  <si>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</si>
  <si>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</si>
  <si>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</si>
  <si>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</si>
  <si>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</si>
  <si>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</si>
  <si>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</si>
  <si>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</si>
  <si>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</si>
  <si>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</si>
  <si>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</si>
  <si>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</si>
  <si>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</si>
  <si>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</si>
  <si>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</si>
  <si>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</si>
  <si>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</si>
  <si>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</si>
  <si>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</si>
  <si>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</si>
  <si>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</si>
  <si>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</si>
  <si>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</si>
  <si>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</si>
  <si>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</si>
  <si>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</si>
  <si>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</si>
  <si>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</si>
  <si>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</si>
  <si>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</si>
  <si>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</si>
  <si>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</si>
  <si>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</si>
  <si>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</si>
  <si>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</si>
  <si>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</si>
  <si>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</si>
  <si>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</si>
  <si>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</si>
  <si>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</si>
  <si>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</si>
  <si>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</si>
  <si>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</si>
  <si>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</si>
  <si>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</si>
  <si>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</si>
  <si>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</si>
  <si>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</si>
  <si>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</si>
  <si>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</si>
  <si>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</si>
  <si>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</si>
  <si>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</si>
  <si>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</si>
  <si>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</si>
  <si>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</si>
  <si>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</si>
  <si>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</si>
  <si>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</si>
  <si>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</si>
  <si>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</si>
  <si>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</si>
  <si>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</si>
  <si>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</si>
  <si>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</si>
  <si>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</si>
  <si>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</si>
  <si>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</si>
  <si>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</si>
  <si>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</si>
  <si>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</si>
  <si>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</si>
  <si>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</si>
  <si>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</si>
  <si>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</si>
  <si>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</si>
  <si>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</si>
  <si>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</si>
  <si>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</si>
  <si>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</si>
  <si>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</si>
  <si>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</si>
  <si>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</si>
  <si>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</si>
  <si>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</si>
  <si>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</si>
  <si>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</si>
  <si>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</si>
  <si>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</si>
  <si>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</si>
  <si>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</si>
  <si>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</si>
  <si>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</si>
  <si>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</si>
  <si>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</si>
  <si>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</si>
  <si>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</si>
  <si>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</si>
  <si>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</si>
  <si>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</si>
  <si>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</si>
  <si>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</si>
  <si>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</si>
  <si>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</si>
  <si>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</si>
  <si>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</si>
  <si>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</si>
  <si>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</si>
  <si>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</si>
  <si>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</si>
  <si>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</si>
  <si>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</si>
  <si>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</si>
  <si>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</si>
  <si>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</si>
  <si>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</si>
  <si>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</si>
  <si>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</si>
  <si>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</si>
  <si>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</si>
  <si>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</si>
  <si>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</si>
  <si>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</si>
  <si>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</si>
  <si>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</si>
  <si>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</si>
  <si>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</si>
  <si>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</si>
  <si>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</si>
  <si>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</si>
  <si>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</si>
  <si>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</si>
  <si>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</si>
  <si>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</si>
  <si>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</si>
  <si>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</si>
  <si>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</si>
  <si>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</si>
  <si>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</si>
  <si>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</si>
  <si>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</si>
  <si>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</si>
  <si>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</si>
  <si>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</si>
  <si>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</si>
  <si>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</si>
  <si>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</si>
  <si>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</si>
  <si>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</si>
  <si>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</si>
  <si>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</si>
  <si>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</si>
  <si>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</si>
  <si>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</si>
  <si>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</si>
  <si>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</si>
  <si>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</si>
  <si>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</si>
  <si>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</si>
  <si>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</si>
  <si>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</si>
  <si>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</si>
  <si>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</si>
  <si>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</si>
  <si>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</si>
  <si>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</si>
  <si>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</si>
  <si>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</si>
  <si>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</si>
  <si>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</si>
  <si>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</si>
  <si>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</si>
  <si>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</si>
  <si>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</si>
  <si>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</si>
  <si>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</si>
  <si>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</si>
  <si>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</si>
  <si>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</si>
  <si>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</si>
  <si>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</si>
  <si>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</si>
  <si>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</si>
  <si>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</si>
  <si>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</si>
  <si>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</si>
  <si>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</si>
  <si>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</si>
  <si>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</si>
  <si>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</si>
  <si>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</si>
  <si>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</si>
  <si>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</si>
  <si>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</si>
  <si>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</si>
  <si>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</si>
  <si>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</si>
  <si>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</si>
  <si>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</si>
  <si>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</si>
  <si>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</si>
  <si>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</si>
  <si>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</si>
  <si>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</si>
  <si>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</si>
  <si>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</si>
  <si>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</si>
  <si>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</si>
  <si>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</si>
  <si>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</si>
  <si>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</si>
  <si>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</si>
  <si>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</si>
  <si>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</si>
  <si>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</si>
  <si>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</si>
  <si>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</si>
  <si>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</si>
  <si>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</si>
  <si>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</si>
  <si>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</si>
  <si>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</si>
  <si>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</si>
  <si>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</si>
  <si>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</si>
  <si>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</si>
  <si>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</si>
  <si>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</si>
  <si>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</si>
  <si>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</si>
  <si>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</si>
  <si>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</si>
  <si>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</si>
  <si>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</si>
  <si>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</si>
  <si>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</si>
  <si>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</si>
  <si>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</si>
  <si>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</si>
  <si>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</si>
  <si>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</si>
  <si>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</si>
  <si>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</si>
  <si>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</si>
  <si>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</si>
  <si>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</si>
  <si>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</si>
  <si>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</si>
  <si>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</si>
  <si>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</si>
  <si>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</si>
  <si>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</si>
  <si>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</si>
  <si>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</si>
  <si>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</si>
  <si>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</si>
  <si>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</si>
  <si>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</si>
  <si>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</si>
  <si>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</si>
  <si>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</si>
  <si>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</si>
  <si>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</si>
  <si>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</si>
  <si>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</si>
  <si>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</si>
  <si>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</si>
  <si>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</si>
  <si>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</si>
  <si>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</si>
  <si>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</si>
  <si>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</si>
  <si>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</si>
  <si>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</si>
  <si>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</si>
  <si>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</si>
  <si>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</si>
  <si>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</si>
  <si>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</si>
  <si>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</si>
  <si>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</si>
  <si>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</si>
  <si>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</si>
  <si>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</si>
  <si>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</si>
  <si>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</si>
  <si>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</si>
  <si>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</si>
  <si>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</si>
  <si>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</si>
  <si>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</si>
  <si>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</si>
  <si>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</si>
  <si>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</si>
  <si>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</si>
  <si>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</si>
  <si>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</si>
  <si>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</si>
  <si>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</si>
  <si>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</si>
  <si>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</si>
  <si>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</si>
  <si>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</si>
  <si>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</si>
  <si>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</si>
  <si>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</si>
  <si>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</si>
  <si>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</si>
  <si>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</si>
  <si>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</si>
  <si>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</si>
  <si>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</si>
  <si>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</si>
  <si>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</si>
  <si>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</si>
  <si>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</si>
  <si>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</si>
  <si>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</si>
  <si>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</si>
  <si>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</si>
  <si>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</si>
  <si>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</si>
  <si>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</si>
  <si>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</si>
  <si>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</si>
  <si>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</si>
  <si>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</si>
  <si>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</si>
  <si>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</si>
  <si>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</si>
  <si>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</si>
  <si>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</si>
  <si>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</si>
  <si>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</si>
  <si>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</si>
  <si>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</si>
  <si>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</si>
  <si>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</si>
  <si>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</si>
  <si>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</si>
  <si>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</si>
  <si>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</si>
  <si>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</si>
  <si>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</si>
  <si>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</si>
  <si>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</si>
  <si>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</si>
  <si>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</si>
  <si>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</si>
  <si>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</si>
  <si>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</si>
  <si>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</si>
  <si>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</si>
  <si>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</si>
  <si>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</si>
  <si>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</si>
  <si>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</si>
  <si>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</si>
  <si>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</si>
  <si>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</si>
  <si>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</si>
  <si>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</si>
  <si>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</si>
  <si>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</si>
  <si>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</si>
  <si>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</si>
  <si>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</si>
  <si>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</si>
  <si>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</si>
  <si>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</si>
  <si>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</si>
  <si>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</si>
  <si>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</si>
  <si>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</si>
  <si>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</si>
  <si>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</si>
  <si>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</si>
  <si>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</si>
  <si>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</si>
  <si>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</si>
  <si>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</si>
  <si>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</si>
  <si>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</si>
  <si>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</si>
  <si>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</si>
  <si>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</si>
  <si>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</si>
  <si>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</si>
  <si>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</si>
  <si>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</si>
  <si>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</si>
  <si>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</si>
  <si>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</si>
  <si>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</si>
  <si>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</si>
  <si>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</si>
  <si>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</si>
  <si>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</si>
  <si>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</si>
  <si>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</si>
  <si>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</si>
  <si>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</si>
  <si>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</si>
  <si>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</si>
  <si>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</si>
  <si>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</si>
  <si>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</si>
  <si>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</si>
  <si>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</si>
  <si>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</si>
  <si>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</si>
  <si>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</si>
  <si>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</si>
  <si>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</si>
  <si>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</si>
  <si>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</si>
  <si>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</si>
  <si>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</si>
  <si>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</si>
  <si>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</si>
  <si>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</si>
  <si>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</si>
  <si>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</si>
  <si>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</si>
  <si>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</si>
  <si>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</si>
  <si>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</si>
  <si>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</si>
  <si>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</si>
  <si>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</si>
  <si>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</si>
  <si>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</si>
  <si>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</si>
  <si>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</si>
  <si>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</si>
  <si>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</si>
  <si>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</si>
  <si>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</si>
  <si>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</si>
  <si>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</si>
  <si>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</si>
  <si>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</si>
  <si>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</si>
  <si>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</si>
  <si>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</si>
  <si>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</si>
  <si>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</si>
  <si>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</si>
  <si>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</si>
  <si>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</si>
  <si>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</si>
  <si>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</si>
  <si>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</si>
  <si>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</si>
  <si>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</si>
  <si>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</si>
  <si>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</si>
  <si>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</si>
  <si>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</si>
  <si>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</si>
  <si>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</si>
  <si>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</si>
  <si>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</si>
  <si>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</si>
  <si>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</si>
  <si>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</si>
  <si>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</si>
  <si>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</si>
  <si>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</si>
  <si>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</si>
  <si>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</si>
  <si>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</si>
  <si>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</si>
  <si>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</si>
  <si>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</si>
  <si>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</si>
  <si>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</si>
  <si>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</si>
  <si>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</si>
  <si>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</si>
  <si>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</si>
  <si>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</si>
  <si>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</si>
  <si>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</si>
  <si>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</si>
  <si>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</si>
  <si>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</si>
  <si>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</si>
  <si>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</si>
  <si>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</si>
  <si>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</si>
  <si>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</si>
  <si>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</si>
  <si>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</si>
  <si>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</si>
  <si>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</si>
  <si>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</si>
  <si>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</si>
  <si>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</si>
  <si>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</si>
  <si>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</si>
  <si>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</si>
  <si>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</si>
  <si>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</si>
  <si>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</si>
  <si>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</si>
  <si>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</si>
  <si>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</si>
  <si>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</si>
  <si>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</si>
  <si>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</si>
  <si>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</si>
  <si>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</si>
  <si>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</si>
  <si>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</si>
  <si>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</si>
  <si>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</si>
  <si>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</si>
  <si>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</si>
  <si>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</si>
  <si>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</si>
  <si>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</si>
  <si>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</si>
  <si>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</si>
  <si>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</si>
  <si>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</si>
  <si>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</si>
  <si>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</si>
  <si>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</si>
  <si>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</si>
  <si>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</si>
  <si>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</si>
  <si>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</si>
  <si>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</si>
  <si>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</si>
  <si>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</si>
  <si>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</si>
  <si>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</si>
  <si>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</si>
  <si>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</si>
  <si>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</si>
  <si>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</si>
  <si>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</si>
  <si>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</si>
  <si>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</si>
  <si>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</si>
  <si>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</si>
  <si>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</si>
  <si>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</si>
  <si>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</si>
  <si>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</si>
  <si>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</si>
  <si>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</si>
  <si>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</si>
  <si>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</si>
  <si>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</si>
  <si>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</si>
  <si>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</si>
  <si>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</si>
  <si>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</si>
  <si>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</si>
  <si>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</si>
  <si>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</si>
  <si>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</si>
  <si>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</si>
  <si>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</si>
  <si>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</si>
  <si>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</si>
  <si>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</si>
  <si>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</si>
  <si>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</si>
  <si>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</si>
  <si>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</si>
  <si>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</si>
  <si>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</si>
  <si>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</si>
  <si>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</si>
  <si>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</si>
  <si>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</si>
  <si>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</si>
  <si>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</si>
  <si>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</si>
  <si>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</si>
  <si>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</si>
  <si>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</si>
  <si>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</si>
  <si>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</si>
  <si>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</si>
  <si>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</si>
  <si>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</si>
  <si>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</si>
  <si>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</si>
  <si>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</si>
  <si>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</si>
  <si>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</si>
  <si>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</si>
  <si>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</si>
  <si>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</si>
  <si>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</si>
  <si>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</si>
  <si>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</si>
  <si>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</si>
  <si>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</si>
  <si>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</si>
  <si>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</si>
  <si>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</si>
  <si>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</si>
  <si>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</si>
  <si>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</si>
  <si>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</si>
  <si>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</si>
  <si>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</si>
  <si>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</si>
  <si>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</si>
  <si>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</si>
  <si>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</si>
  <si>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</si>
  <si>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</si>
  <si>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</si>
  <si>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</si>
  <si>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</si>
  <si>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</si>
  <si>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</si>
  <si>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</si>
  <si>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</si>
  <si>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</si>
  <si>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</si>
  <si>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</si>
  <si>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</si>
  <si>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</si>
  <si>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</si>
  <si>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</si>
  <si>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</si>
  <si>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</si>
  <si>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</si>
  <si>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</si>
  <si>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</si>
  <si>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</si>
  <si>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</si>
  <si>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</si>
  <si>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</si>
  <si>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</si>
  <si>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</si>
  <si>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</si>
  <si>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</si>
  <si>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</si>
  <si>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</si>
  <si>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</si>
  <si>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</si>
  <si>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</si>
  <si>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</si>
  <si>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</si>
  <si>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</si>
  <si>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</si>
  <si>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</si>
  <si>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</si>
  <si>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</si>
  <si>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</si>
  <si>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</si>
  <si>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</si>
  <si>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</si>
  <si>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</si>
  <si>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</si>
  <si>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</si>
  <si>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</si>
  <si>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</si>
  <si>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</si>
  <si>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</si>
  <si>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</si>
  <si>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</si>
  <si>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</si>
  <si>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</si>
  <si>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</si>
  <si>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</si>
  <si>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</si>
  <si>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</si>
  <si>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</si>
  <si>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</si>
  <si>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</si>
  <si>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</si>
  <si>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</si>
  <si>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</si>
  <si>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</si>
  <si>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</si>
  <si>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</si>
  <si>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</si>
  <si>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</si>
  <si>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</si>
  <si>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</si>
  <si>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</si>
  <si>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</si>
  <si>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</si>
  <si>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</si>
  <si>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</si>
  <si>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</si>
  <si>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</si>
  <si>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</si>
  <si>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</si>
  <si>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</si>
  <si>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</si>
  <si>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</si>
  <si>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</si>
  <si>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</si>
  <si>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</si>
  <si>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</si>
  <si>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</si>
  <si>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</si>
  <si>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</si>
  <si>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</si>
  <si>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</si>
  <si>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</si>
  <si>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</si>
  <si>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</si>
  <si>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</si>
  <si>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</si>
  <si>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</si>
  <si>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</si>
  <si>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</si>
  <si>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</si>
  <si>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</si>
  <si>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</si>
  <si>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</si>
  <si>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</si>
  <si>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</si>
  <si>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</si>
  <si>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</si>
  <si>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</si>
  <si>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</si>
  <si>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</si>
  <si>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</si>
  <si>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</si>
  <si>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</si>
  <si>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</si>
  <si>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</si>
  <si>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</si>
  <si>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</si>
  <si>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</si>
  <si>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</si>
  <si>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</si>
  <si>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</si>
  <si>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</si>
  <si>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</si>
  <si>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</si>
  <si>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</si>
  <si>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</si>
  <si>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</si>
  <si>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</si>
  <si>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</si>
  <si>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</si>
  <si>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</si>
  <si>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</si>
  <si>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</si>
  <si>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</si>
  <si>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</si>
  <si>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</si>
  <si>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</si>
  <si>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</si>
  <si>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</si>
  <si>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</si>
  <si>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</si>
  <si>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</si>
  <si>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</si>
  <si>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</si>
  <si>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</si>
  <si>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</si>
  <si>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</si>
  <si>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</si>
  <si>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</si>
  <si>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</si>
  <si>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</si>
  <si>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</si>
  <si>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</si>
  <si>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</si>
  <si>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</si>
  <si>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</si>
  <si>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</si>
  <si>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</si>
  <si>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</si>
  <si>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</si>
  <si>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</si>
  <si>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</si>
  <si>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</si>
  <si>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</si>
  <si>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</si>
  <si>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</si>
  <si>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</si>
  <si>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</si>
  <si>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</si>
  <si>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</si>
  <si>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</si>
  <si>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</si>
  <si>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</si>
  <si>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</si>
  <si>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</si>
  <si>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</si>
  <si>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</si>
  <si>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</si>
  <si>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</si>
  <si>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</si>
  <si>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</si>
  <si>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</si>
  <si>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</si>
  <si>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</si>
  <si>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</si>
  <si>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</si>
  <si>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</si>
  <si>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</si>
  <si>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</si>
  <si>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</si>
  <si>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</si>
  <si>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</si>
  <si>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</si>
  <si>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</si>
  <si>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</si>
  <si>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</si>
  <si>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</si>
  <si>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</si>
  <si>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</si>
  <si>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</si>
  <si>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</si>
  <si>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</si>
  <si>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</si>
  <si>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</si>
  <si>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</si>
  <si>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</si>
  <si>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</si>
  <si>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</si>
  <si>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</si>
  <si>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</si>
  <si>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</si>
  <si>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</si>
  <si>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</si>
  <si>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</si>
  <si>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</si>
  <si>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</si>
  <si>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</si>
  <si>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</si>
  <si>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</si>
  <si>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</si>
  <si>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</si>
  <si>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</si>
  <si>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</si>
  <si>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</si>
  <si>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</si>
  <si>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</si>
  <si>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</si>
  <si>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</si>
  <si>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</si>
  <si>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</si>
  <si>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</si>
  <si>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</si>
  <si>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</si>
  <si>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</si>
  <si>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</si>
  <si>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</si>
  <si>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</si>
  <si>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</si>
  <si>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</si>
  <si>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</si>
  <si>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</si>
  <si>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</si>
  <si>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</si>
  <si>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</si>
  <si>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</si>
  <si>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</si>
  <si>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</si>
  <si>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</si>
  <si>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</si>
  <si>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</si>
  <si>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</si>
  <si>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</si>
  <si>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</si>
  <si>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</si>
  <si>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</si>
  <si>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</si>
  <si>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</si>
  <si>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</si>
  <si>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</si>
  <si>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</si>
  <si>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</si>
  <si>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</si>
  <si>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</si>
  <si>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</si>
  <si>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</si>
  <si>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</si>
  <si>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</si>
  <si>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</si>
  <si>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</si>
  <si>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</si>
  <si>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</si>
  <si>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</si>
  <si>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</si>
  <si>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</si>
  <si>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</si>
  <si>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</si>
  <si>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</si>
  <si>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</si>
  <si>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</si>
  <si>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</si>
  <si>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</si>
  <si>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</si>
  <si>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</si>
  <si>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</si>
  <si>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</si>
  <si>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</si>
  <si>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</si>
  <si>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</si>
  <si>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</si>
  <si>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</si>
  <si>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</si>
  <si>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</si>
  <si>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</si>
  <si>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</si>
  <si>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</si>
  <si>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</si>
  <si>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</si>
  <si>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</si>
  <si>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</si>
  <si>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</si>
  <si>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</si>
  <si>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</si>
  <si>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</si>
  <si>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</si>
  <si>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</si>
  <si>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</si>
  <si>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</si>
  <si>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</si>
  <si>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</si>
  <si>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</si>
  <si>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</si>
  <si>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</si>
  <si>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</si>
  <si>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</si>
  <si>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</si>
  <si>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</si>
  <si>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</si>
  <si>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</si>
  <si>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</si>
  <si>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</si>
  <si>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</si>
  <si>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</si>
  <si>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</si>
  <si>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</si>
  <si>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</si>
  <si>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</si>
  <si>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</si>
  <si>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</si>
  <si>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</si>
  <si>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</si>
  <si>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</si>
  <si>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</si>
  <si>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</si>
  <si>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</si>
  <si>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</si>
  <si>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</si>
  <si>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</si>
  <si>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</si>
  <si>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</si>
  <si>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</si>
  <si>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</si>
  <si>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</si>
  <si>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</si>
  <si>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</si>
  <si>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</si>
  <si>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</si>
  <si>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</si>
  <si>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</si>
  <si>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</si>
  <si>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</si>
  <si>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</si>
  <si>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</si>
  <si>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</si>
  <si>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</si>
  <si>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</si>
  <si>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</si>
  <si>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</si>
  <si>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</si>
  <si>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</si>
  <si>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</si>
  <si>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</si>
  <si>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</si>
  <si>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</si>
  <si>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</si>
  <si>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</si>
  <si>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</si>
  <si>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</si>
  <si>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</si>
  <si>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</si>
  <si>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</si>
  <si>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</si>
  <si>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</si>
  <si>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</si>
  <si>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</si>
  <si>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</si>
  <si>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</si>
  <si>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</si>
  <si>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</si>
  <si>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</si>
  <si>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</si>
  <si>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</si>
  <si>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</si>
  <si>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</si>
  <si>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</si>
  <si>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</si>
  <si>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</si>
  <si>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</si>
  <si>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</si>
  <si>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</si>
  <si>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</si>
  <si>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</si>
  <si>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</si>
  <si>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</si>
  <si>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</si>
  <si>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</si>
  <si>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</si>
  <si>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</si>
  <si>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</si>
  <si>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</si>
  <si>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</si>
  <si>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</si>
  <si>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</si>
  <si>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</si>
  <si>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</si>
  <si>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</si>
  <si>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</si>
  <si>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</si>
  <si>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</si>
  <si>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</si>
  <si>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</si>
  <si>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</si>
  <si>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</si>
  <si>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</si>
  <si>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</si>
  <si>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</si>
  <si>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</si>
  <si>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</si>
  <si>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</si>
  <si>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</si>
  <si>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</si>
  <si>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</si>
  <si>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</si>
  <si>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</si>
  <si>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</si>
  <si>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</si>
  <si>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</si>
  <si>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</si>
  <si>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</si>
  <si>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</si>
  <si>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</si>
  <si>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</si>
  <si>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</si>
  <si>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</si>
  <si>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</si>
  <si>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</si>
  <si>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</si>
  <si>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</si>
  <si>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</si>
  <si>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</si>
  <si>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</si>
  <si>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</si>
  <si>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</si>
  <si>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</si>
  <si>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</si>
  <si>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</si>
  <si>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</si>
  <si>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</si>
  <si>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</si>
  <si>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</si>
  <si>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</si>
  <si>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</si>
  <si>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</si>
  <si>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</si>
  <si>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</si>
  <si>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</si>
  <si>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</si>
  <si>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</si>
  <si>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</si>
  <si>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</si>
  <si>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</si>
  <si>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</si>
  <si>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</si>
  <si>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</si>
  <si>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</si>
  <si>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</si>
  <si>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</si>
  <si>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</si>
  <si>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</si>
  <si>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</si>
  <si>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</si>
  <si>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</si>
  <si>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</si>
  <si>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</si>
  <si>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</si>
  <si>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</si>
  <si>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</si>
  <si>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</si>
  <si>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</si>
  <si>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</si>
  <si>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</si>
  <si>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</si>
  <si>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</si>
  <si>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</si>
  <si>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</si>
  <si>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</si>
  <si>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</si>
  <si>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</si>
  <si>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</si>
  <si>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</si>
  <si>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</si>
  <si>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</si>
  <si>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</si>
  <si>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</si>
  <si>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</si>
  <si>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</si>
  <si>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</si>
  <si>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</si>
  <si>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</si>
  <si>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</si>
  <si>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</si>
  <si>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</si>
  <si>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</si>
  <si>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</si>
  <si>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</si>
  <si>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</si>
  <si>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</si>
  <si>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</si>
  <si>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</si>
  <si>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</si>
  <si>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</si>
  <si>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</si>
  <si>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</si>
  <si>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</si>
  <si>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</si>
  <si>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</si>
  <si>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</si>
  <si>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</si>
  <si>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</si>
  <si>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</si>
  <si>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</si>
  <si>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</si>
  <si>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</si>
  <si>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</si>
  <si>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</si>
  <si>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</si>
  <si>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</si>
  <si>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</si>
  <si>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</si>
  <si>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</si>
  <si>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</si>
  <si>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</si>
  <si>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</si>
  <si>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</si>
  <si>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</si>
  <si>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</si>
  <si>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</si>
  <si>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</si>
  <si>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</si>
  <si>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</si>
  <si>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</si>
  <si>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</si>
  <si>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</si>
  <si>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</si>
  <si>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</si>
  <si>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</si>
  <si>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</si>
  <si>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</si>
  <si>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</si>
  <si>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</si>
  <si>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</si>
  <si>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</si>
  <si>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</si>
  <si>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</si>
  <si>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</si>
  <si>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</si>
  <si>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</si>
  <si>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</si>
  <si>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</si>
  <si>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</si>
  <si>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</si>
  <si>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</si>
  <si>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</si>
  <si>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</si>
  <si>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</si>
  <si>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</si>
  <si>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</si>
  <si>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</si>
  <si>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</si>
  <si>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</si>
  <si>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</si>
  <si>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</si>
  <si>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</si>
  <si>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</si>
  <si>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</si>
  <si>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</si>
  <si>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</si>
  <si>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</si>
  <si>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</si>
  <si>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</si>
  <si>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</si>
  <si>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</si>
  <si>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</si>
  <si>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</si>
  <si>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</si>
  <si>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</si>
  <si>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</si>
  <si>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</si>
  <si>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</si>
  <si>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</si>
  <si>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</si>
  <si>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</si>
  <si>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</si>
  <si>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</si>
  <si>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</si>
  <si>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</si>
  <si>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</si>
  <si>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</si>
  <si>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</si>
  <si>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</si>
  <si>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</si>
  <si>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</si>
  <si>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</si>
  <si>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</si>
  <si>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</si>
  <si>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</si>
  <si>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</si>
  <si>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</si>
  <si>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</si>
  <si>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</si>
  <si>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</si>
  <si>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</si>
  <si>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</si>
  <si>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</si>
  <si>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</si>
  <si>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</si>
  <si>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</si>
  <si>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</si>
  <si>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</si>
  <si>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</si>
  <si>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</si>
  <si>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</si>
  <si>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</si>
  <si>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</si>
  <si>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</si>
  <si>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</si>
  <si>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</si>
  <si>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</si>
  <si>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</si>
  <si>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</si>
  <si>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</si>
  <si>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</si>
  <si>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</si>
  <si>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</si>
  <si>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</si>
  <si>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</si>
  <si>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</si>
  <si>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</si>
  <si>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</si>
  <si>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</si>
  <si>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</si>
  <si>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</si>
  <si>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</si>
  <si>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</si>
  <si>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</si>
  <si>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</si>
  <si>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</si>
  <si>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</si>
  <si>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</si>
  <si>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</si>
  <si>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</si>
  <si>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</si>
  <si>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</si>
  <si>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</si>
  <si>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</si>
  <si>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</si>
  <si>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</si>
  <si>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</si>
  <si>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</si>
  <si>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</si>
  <si>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</si>
  <si>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</si>
  <si>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</si>
  <si>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</si>
  <si>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</si>
  <si>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</si>
  <si>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</si>
  <si>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</si>
  <si>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</si>
  <si>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</si>
  <si>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</si>
  <si>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</si>
  <si>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</si>
  <si>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</si>
  <si>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</si>
  <si>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</si>
  <si>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</si>
  <si>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</si>
  <si>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</si>
  <si>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</si>
  <si>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</si>
  <si>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</si>
  <si>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</si>
  <si>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</si>
  <si>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</si>
  <si>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</si>
  <si>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</si>
  <si>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</si>
  <si>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</si>
  <si>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</si>
  <si>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</si>
  <si>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</si>
  <si>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</si>
  <si>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</si>
  <si>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</si>
  <si>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</si>
  <si>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</si>
  <si>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</si>
  <si>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</si>
  <si>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</si>
  <si>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</si>
  <si>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</si>
  <si>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</si>
  <si>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</si>
  <si>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</si>
  <si>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</si>
  <si>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</si>
  <si>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</si>
  <si>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</si>
  <si>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</si>
  <si>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</si>
  <si>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</si>
  <si>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</si>
  <si>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</si>
  <si>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</si>
  <si>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</si>
  <si>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</si>
  <si>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</si>
  <si>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</si>
  <si>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</si>
  <si>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</si>
  <si>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</si>
  <si>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</si>
  <si>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</si>
  <si>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</si>
  <si>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</si>
  <si>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</si>
  <si>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</si>
  <si>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</si>
  <si>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</si>
  <si>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</si>
  <si>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</si>
  <si>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</si>
  <si>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</si>
  <si>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</si>
  <si>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</si>
  <si>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</si>
  <si>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</si>
  <si>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</si>
  <si>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</si>
  <si>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</si>
  <si>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</si>
  <si>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</si>
  <si>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</si>
  <si>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</si>
  <si>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</si>
  <si>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</si>
  <si>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</si>
  <si>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</si>
  <si>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</si>
  <si>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</si>
  <si>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</si>
  <si>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</si>
  <si>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</si>
  <si>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</si>
  <si>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</si>
  <si>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</si>
  <si>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</si>
  <si>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</si>
  <si>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</si>
  <si>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</si>
  <si>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</si>
  <si>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</si>
  <si>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</si>
  <si>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</si>
  <si>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</si>
  <si>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</si>
  <si>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</si>
  <si>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</si>
  <si>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</si>
  <si>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</si>
  <si>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</si>
  <si>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</si>
  <si>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</si>
  <si>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</si>
  <si>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</si>
  <si>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</si>
  <si>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</si>
  <si>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</si>
  <si>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</si>
  <si>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</si>
  <si>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</si>
  <si>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</si>
  <si>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</si>
  <si>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</si>
  <si>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</si>
  <si>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</si>
  <si>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</si>
  <si>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</si>
  <si>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</si>
  <si>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</si>
  <si>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</si>
  <si>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</si>
  <si>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</si>
  <si>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</si>
  <si>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</si>
  <si>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</si>
  <si>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</si>
  <si>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</si>
  <si>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</si>
  <si>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</si>
  <si>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</si>
  <si>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</si>
  <si>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</si>
  <si>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</si>
  <si>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</si>
  <si>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</si>
  <si>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</si>
  <si>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</si>
  <si>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</si>
  <si>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</si>
  <si>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</si>
  <si>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</si>
  <si>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</si>
  <si>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</si>
  <si>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</si>
  <si>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</si>
  <si>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</si>
  <si>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</si>
  <si>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</si>
  <si>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</si>
  <si>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</si>
  <si>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</si>
  <si>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</si>
  <si>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</si>
  <si>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</si>
  <si>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</si>
  <si>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</si>
  <si>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</si>
  <si>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</si>
  <si>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</si>
  <si>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</si>
  <si>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</si>
  <si>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</si>
  <si>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</si>
  <si>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</si>
  <si>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</si>
  <si>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</si>
  <si>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</si>
  <si>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</si>
  <si>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</si>
  <si>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</si>
  <si>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</si>
  <si>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</si>
  <si>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</si>
  <si>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</si>
  <si>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</si>
  <si>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</si>
  <si>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</si>
  <si>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</si>
  <si>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</si>
  <si>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</si>
  <si>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</si>
  <si>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</si>
  <si>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</si>
  <si>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</si>
  <si>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</si>
  <si>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</si>
  <si>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</si>
  <si>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</si>
  <si>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</si>
  <si>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</si>
  <si>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</si>
  <si>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</si>
  <si>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</si>
  <si>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</si>
  <si>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</si>
  <si>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</si>
  <si>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</si>
  <si>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</si>
  <si>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</si>
  <si>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</si>
  <si>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</si>
  <si>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</si>
  <si>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</si>
  <si>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</si>
  <si>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</si>
  <si>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</si>
  <si>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</si>
  <si>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</si>
  <si>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</si>
  <si>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</si>
  <si>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</si>
  <si>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</si>
  <si>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</si>
  <si>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</si>
  <si>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</si>
  <si>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</si>
  <si>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</si>
  <si>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</si>
  <si>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</si>
  <si>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</si>
  <si>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</si>
  <si>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</si>
  <si>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</si>
  <si>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</si>
  <si>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</si>
  <si>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</si>
  <si>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</si>
  <si>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</si>
  <si>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</si>
  <si>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</si>
  <si>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</si>
  <si>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</si>
  <si>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</si>
  <si>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</si>
  <si>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</si>
  <si>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</si>
  <si>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</si>
  <si>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</si>
  <si>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</si>
  <si>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</si>
  <si>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</si>
  <si>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</si>
  <si>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</si>
  <si>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</si>
  <si>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</si>
  <si>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</si>
  <si>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</si>
  <si>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</si>
  <si>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</si>
  <si>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</si>
  <si>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</si>
  <si>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</si>
  <si>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</si>
  <si>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</si>
  <si>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</si>
  <si>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</si>
  <si>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</si>
  <si>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</si>
  <si>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</si>
  <si>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</si>
  <si>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</si>
  <si>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</si>
  <si>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</si>
  <si>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</si>
  <si>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</si>
  <si>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</si>
  <si>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</si>
  <si>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</si>
  <si>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</si>
  <si>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</si>
  <si>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</si>
  <si>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</si>
  <si>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</si>
  <si>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</si>
  <si>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</si>
  <si>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</si>
  <si>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</si>
  <si>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</si>
  <si>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</si>
  <si>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</si>
  <si>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</si>
  <si>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</si>
  <si>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</si>
  <si>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</si>
  <si>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</si>
  <si>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</si>
  <si>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</si>
  <si>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</si>
  <si>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</si>
  <si>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</si>
  <si>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</si>
  <si>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</si>
  <si>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</si>
  <si>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</si>
  <si>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</si>
  <si>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</si>
  <si>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</si>
  <si>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</si>
  <si>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</si>
  <si>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</si>
  <si>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</si>
  <si>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</si>
  <si>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</si>
  <si>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</si>
  <si>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</si>
  <si>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</si>
  <si>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</si>
  <si>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</si>
  <si>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</si>
  <si>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</si>
  <si>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</si>
  <si>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</si>
  <si>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</si>
  <si>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</si>
  <si>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</si>
  <si>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</si>
  <si>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</si>
  <si>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</si>
  <si>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</si>
  <si>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</si>
  <si>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</si>
  <si>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</si>
  <si>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</si>
  <si>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</si>
  <si>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</si>
  <si>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</si>
  <si>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</si>
  <si>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</si>
  <si>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</si>
  <si>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</si>
  <si>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</si>
  <si>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</si>
  <si>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</si>
  <si>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</si>
  <si>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</si>
  <si>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</si>
  <si>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</si>
  <si>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</si>
  <si>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</si>
  <si>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</si>
  <si>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</si>
  <si>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</si>
  <si>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</si>
  <si>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</si>
  <si>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</si>
  <si>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</si>
  <si>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</si>
  <si>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</si>
  <si>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</si>
  <si>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</si>
  <si>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</si>
  <si>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</si>
  <si>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</si>
  <si>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</si>
  <si>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</si>
  <si>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</si>
  <si>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</si>
  <si>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</si>
  <si>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</si>
  <si>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</si>
  <si>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</si>
  <si>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</si>
  <si>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</si>
  <si>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</si>
  <si>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</si>
  <si>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</si>
  <si>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</si>
  <si>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</si>
  <si>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</si>
  <si>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</si>
  <si>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</si>
  <si>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</si>
  <si>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</si>
  <si>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</si>
  <si>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</si>
  <si>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</si>
  <si>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</si>
  <si>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</si>
  <si>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</si>
  <si>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</si>
  <si>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</si>
  <si>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</si>
  <si>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</si>
  <si>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</si>
  <si>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</si>
  <si>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</si>
  <si>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</si>
  <si>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</si>
  <si>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</si>
  <si>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</si>
  <si>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</si>
  <si>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</si>
  <si>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</si>
  <si>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</si>
  <si>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</si>
  <si>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</si>
  <si>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</si>
  <si>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</si>
  <si>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</si>
  <si>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</si>
  <si>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</si>
  <si>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</si>
  <si>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</si>
  <si>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</si>
  <si>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</si>
  <si>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</si>
  <si>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</si>
  <si>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</si>
  <si>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</si>
  <si>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</si>
  <si>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</si>
  <si>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</si>
  <si>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</si>
  <si>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</si>
  <si>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</si>
  <si>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</si>
  <si>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</si>
  <si>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</si>
  <si>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</si>
  <si>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</si>
  <si>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</si>
  <si>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</si>
  <si>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</si>
  <si>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</si>
  <si>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</si>
  <si>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</si>
  <si>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</si>
  <si>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</si>
  <si>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</si>
  <si>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</si>
  <si>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</si>
  <si>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</si>
  <si>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</si>
  <si>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</si>
  <si>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</si>
  <si>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</si>
  <si>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</si>
  <si>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</si>
  <si>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</si>
  <si>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</si>
  <si>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</si>
  <si>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</si>
  <si>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</si>
  <si>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</si>
  <si>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</si>
  <si>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</si>
  <si>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</si>
  <si>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</si>
  <si>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</si>
  <si>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</si>
  <si>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</si>
  <si>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</si>
  <si>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</si>
  <si>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</si>
  <si>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</si>
  <si>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</si>
  <si>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</si>
  <si>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</si>
  <si>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</si>
  <si>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</si>
  <si>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</si>
  <si>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</si>
  <si>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</si>
  <si>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</si>
  <si>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</si>
  <si>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</si>
  <si>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</si>
  <si>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</si>
  <si>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</si>
  <si>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</si>
  <si>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</si>
  <si>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</si>
  <si>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</si>
  <si>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</si>
  <si>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</si>
  <si>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</si>
  <si>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</si>
  <si>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</si>
  <si>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</si>
  <si>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</si>
  <si>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</si>
  <si>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</si>
  <si>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</si>
  <si>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</si>
  <si>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</si>
  <si>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</si>
  <si>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</si>
  <si>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</si>
  <si>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</si>
  <si>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</si>
  <si>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</si>
  <si>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</si>
  <si>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</si>
  <si>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</si>
  <si>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</si>
  <si>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</si>
  <si>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</si>
  <si>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</si>
  <si>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</si>
  <si>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</si>
  <si>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</si>
  <si>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</si>
  <si>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</si>
  <si>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</si>
  <si>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</si>
  <si>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</si>
  <si>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</si>
  <si>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</si>
  <si>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</si>
  <si>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</si>
  <si>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</si>
  <si>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</si>
  <si>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</si>
  <si>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</si>
  <si>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</si>
  <si>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</si>
  <si>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</si>
  <si>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</si>
  <si>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</si>
  <si>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</si>
  <si>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</si>
  <si>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</si>
  <si>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</si>
  <si>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</si>
  <si>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</si>
  <si>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</si>
  <si>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</si>
  <si>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</si>
  <si>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</si>
  <si>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</si>
  <si>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</si>
  <si>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</si>
  <si>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</si>
  <si>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</si>
  <si>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</si>
  <si>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</si>
  <si>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</si>
  <si>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</si>
  <si>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</si>
  <si>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</si>
  <si>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</si>
  <si>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</si>
  <si>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</si>
  <si>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</si>
  <si>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</si>
  <si>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</si>
  <si>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</si>
  <si>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</si>
  <si>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</si>
  <si>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</si>
  <si>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</si>
  <si>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</si>
  <si>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</si>
  <si>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</si>
  <si>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</si>
  <si>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</si>
  <si>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</si>
  <si>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</si>
  <si>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</si>
  <si>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</si>
  <si>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</si>
  <si>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</si>
  <si>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</si>
  <si>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</si>
  <si>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</si>
  <si>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</si>
  <si>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</si>
  <si>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</si>
  <si>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</si>
  <si>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</si>
  <si>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</si>
  <si>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</si>
  <si>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</si>
  <si>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</si>
  <si>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</si>
  <si>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</si>
  <si>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</si>
  <si>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</si>
  <si>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</si>
  <si>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</si>
  <si>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</si>
  <si>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</si>
  <si>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</si>
  <si>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</si>
  <si>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</si>
  <si>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</si>
  <si>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</si>
  <si>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</si>
  <si>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</si>
  <si>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</si>
  <si>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</si>
  <si>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</si>
  <si>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</si>
  <si>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</si>
  <si>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</si>
  <si>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</si>
  <si>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</si>
  <si>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</si>
  <si>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</si>
  <si>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</si>
  <si>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</si>
  <si>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</si>
  <si>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</si>
  <si>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</si>
  <si>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</si>
  <si>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</si>
  <si>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</si>
  <si>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</si>
  <si>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</si>
  <si>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</si>
  <si>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</si>
  <si>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</si>
  <si>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</si>
  <si>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</si>
  <si>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</si>
  <si>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</si>
  <si>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</si>
  <si>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</si>
  <si>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</si>
  <si>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</si>
  <si>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</si>
  <si>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</si>
  <si>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</si>
  <si>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</si>
  <si>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</si>
  <si>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</si>
  <si>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</si>
  <si>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</si>
  <si>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</si>
  <si>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</si>
  <si>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</si>
  <si>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</si>
  <si>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</si>
  <si>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</si>
  <si>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</si>
  <si>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</si>
  <si>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</si>
  <si>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</si>
  <si>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</si>
  <si>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</si>
  <si>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</si>
  <si>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</si>
  <si>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</si>
  <si>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</si>
  <si>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</si>
  <si>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</si>
  <si>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</si>
  <si>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</si>
  <si>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</si>
  <si>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</si>
  <si>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</si>
  <si>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</si>
  <si>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</si>
  <si>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</si>
  <si>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</si>
  <si>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</si>
  <si>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</si>
  <si>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</si>
  <si>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</si>
  <si>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</si>
  <si>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</si>
  <si>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</si>
  <si>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</si>
  <si>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</si>
  <si>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</si>
  <si>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</si>
  <si>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</si>
  <si>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</si>
  <si>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</si>
  <si>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</si>
  <si>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</si>
  <si>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</si>
  <si>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</si>
  <si>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</si>
  <si>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</si>
  <si>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</si>
  <si>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</si>
  <si>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</si>
  <si>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</si>
  <si>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</si>
  <si>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</si>
  <si>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</si>
  <si>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</si>
  <si>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</si>
  <si>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</si>
  <si>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</si>
  <si>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</si>
  <si>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</si>
  <si>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</si>
  <si>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</si>
  <si>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</si>
  <si>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</si>
  <si>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</si>
  <si>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</si>
  <si>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</si>
  <si>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</si>
  <si>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</si>
  <si>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</si>
  <si>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</si>
  <si>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</si>
  <si>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</si>
  <si>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</si>
  <si>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</si>
  <si>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</si>
  <si>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</si>
  <si>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</si>
  <si>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</si>
  <si>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</si>
  <si>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</si>
  <si>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</si>
  <si>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</si>
  <si>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</si>
  <si>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</si>
  <si>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</si>
  <si>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</si>
  <si>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</si>
  <si>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</si>
  <si>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</si>
  <si>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</si>
  <si>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</si>
  <si>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</si>
  <si>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</si>
  <si>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</si>
  <si>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</si>
  <si>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</si>
  <si>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</si>
  <si>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</si>
  <si>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</si>
  <si>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</si>
  <si>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</si>
  <si>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</si>
  <si>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</si>
  <si>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</si>
  <si>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</si>
  <si>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</si>
  <si>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</si>
  <si>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</si>
  <si>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</si>
  <si>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</si>
  <si>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</si>
  <si>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</si>
  <si>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</si>
  <si>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</si>
  <si>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</si>
  <si>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</si>
  <si>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</si>
  <si>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</si>
  <si>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</si>
  <si>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</si>
  <si>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</si>
  <si>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</si>
  <si>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</si>
  <si>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</si>
  <si>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</si>
  <si>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</si>
  <si>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</si>
  <si>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</si>
  <si>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</si>
  <si>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</si>
  <si>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</si>
  <si>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</si>
  <si>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</si>
  <si>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</si>
  <si>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</si>
  <si>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</si>
  <si>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</si>
  <si>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</si>
  <si>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</si>
  <si>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</si>
  <si>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</si>
  <si>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</si>
  <si>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</si>
  <si>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</si>
  <si>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</si>
  <si>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</si>
  <si>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</si>
  <si>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</si>
  <si>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</si>
  <si>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</si>
  <si>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</si>
  <si>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</si>
  <si>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</si>
  <si>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</si>
  <si>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</si>
  <si>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</si>
  <si>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</si>
  <si>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</si>
  <si>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</si>
  <si>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</si>
  <si>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</si>
  <si>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</si>
  <si>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</si>
  <si>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</si>
  <si>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</si>
  <si>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</si>
  <si>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</si>
  <si>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</si>
  <si>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</si>
  <si>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</si>
  <si>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</si>
  <si>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</si>
  <si>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</si>
  <si>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</si>
  <si>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</si>
  <si>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</si>
  <si>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</si>
  <si>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</si>
  <si>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</si>
  <si>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</si>
  <si>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</si>
  <si>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</si>
  <si>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</si>
  <si>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</si>
  <si>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</si>
  <si>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</si>
  <si>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</si>
  <si>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</si>
  <si>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</si>
  <si>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</si>
  <si>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</si>
  <si>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</si>
  <si>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</si>
  <si>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</si>
  <si>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</si>
  <si>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</si>
  <si>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</si>
  <si>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</si>
  <si>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</si>
  <si>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</si>
  <si>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</si>
  <si>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</si>
  <si>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</si>
  <si>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</si>
  <si>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</si>
  <si>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</si>
  <si>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</si>
  <si>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</si>
  <si>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</si>
  <si>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</si>
  <si>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</si>
  <si>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</si>
  <si>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</si>
  <si>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</si>
  <si>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</si>
  <si>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</si>
  <si>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</si>
  <si>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</si>
  <si>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</si>
  <si>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</si>
  <si>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</si>
  <si>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</si>
  <si>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</si>
  <si>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</si>
  <si>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</si>
  <si>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</si>
  <si>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</si>
  <si>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</si>
  <si>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</si>
  <si>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</si>
  <si>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</si>
  <si>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</si>
  <si>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</si>
  <si>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</si>
  <si>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</si>
  <si>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</si>
  <si>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</si>
  <si>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</si>
  <si>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</si>
  <si>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</si>
  <si>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</si>
  <si>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</si>
  <si>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</si>
  <si>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</si>
  <si>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</si>
  <si>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</si>
  <si>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</si>
  <si>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</si>
  <si>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</si>
  <si>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</si>
  <si>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</si>
  <si>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</si>
  <si>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</si>
  <si>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</si>
  <si>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</si>
  <si>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</si>
  <si>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</si>
  <si>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</si>
  <si>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</si>
  <si>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</si>
  <si>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</si>
  <si>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</si>
  <si>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</si>
  <si>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</si>
  <si>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</si>
  <si>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</si>
  <si>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</si>
  <si>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</si>
  <si>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</si>
  <si>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</si>
  <si>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</si>
  <si>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</si>
  <si>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</si>
  <si>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</si>
  <si>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</si>
  <si>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</si>
  <si>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</si>
  <si>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</si>
  <si>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</si>
  <si>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</si>
  <si>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</si>
  <si>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</si>
  <si>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</si>
  <si>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</si>
  <si>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</si>
  <si>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</si>
  <si>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</si>
  <si>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</si>
  <si>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</si>
  <si>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</si>
  <si>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</si>
  <si>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</si>
  <si>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</si>
  <si>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</si>
  <si>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</si>
  <si>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</si>
  <si>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</si>
  <si>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</si>
  <si>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</si>
  <si>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</si>
  <si>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</si>
  <si>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</si>
  <si>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</si>
  <si>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</si>
  <si>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</si>
  <si>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</si>
  <si>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</si>
  <si>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</si>
  <si>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</si>
  <si>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</si>
  <si>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</si>
  <si>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</si>
  <si>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</si>
  <si>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</si>
  <si>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</si>
  <si>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</si>
  <si>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</si>
  <si>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</si>
  <si>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</si>
  <si>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</si>
  <si>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</si>
  <si>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</si>
  <si>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</si>
  <si>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</si>
  <si>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</si>
  <si>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</si>
  <si>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</si>
  <si>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</si>
  <si>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</si>
  <si>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</si>
  <si>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</si>
  <si>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</si>
  <si>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</si>
  <si>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</si>
  <si>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</si>
  <si>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</si>
  <si>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</si>
  <si>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</si>
  <si>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</si>
  <si>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</si>
  <si>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</si>
  <si>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</si>
  <si>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</si>
  <si>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</si>
  <si>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</si>
  <si>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</si>
  <si>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</si>
  <si>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</si>
  <si>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</si>
  <si>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</si>
  <si>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</si>
  <si>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</si>
  <si>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</si>
  <si>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</si>
  <si>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</si>
  <si>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</si>
  <si>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</si>
  <si>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</si>
  <si>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</si>
  <si>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</si>
  <si>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</si>
  <si>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</si>
  <si>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</si>
  <si>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</si>
  <si>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</si>
  <si>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</si>
  <si>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</si>
  <si>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</si>
  <si>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</si>
  <si>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</si>
  <si>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</si>
  <si>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</si>
  <si>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</si>
  <si>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</si>
  <si>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</si>
  <si>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</si>
  <si>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</si>
  <si>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</si>
  <si>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</si>
  <si>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</si>
  <si>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</si>
  <si>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</si>
  <si>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</si>
  <si>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</si>
  <si>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</si>
  <si>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</si>
  <si>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</si>
  <si>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</si>
  <si>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</si>
  <si>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</si>
  <si>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</si>
  <si>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</si>
  <si>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</si>
  <si>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</si>
  <si>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</si>
  <si>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</si>
  <si>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</si>
  <si>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</si>
  <si>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</si>
  <si>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</si>
  <si>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</si>
  <si>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</si>
  <si>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</si>
  <si>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</si>
  <si>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</si>
  <si>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</si>
  <si>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</si>
  <si>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</si>
  <si>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</si>
  <si>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</si>
  <si>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</si>
  <si>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</si>
  <si>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</si>
  <si>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</si>
  <si>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</si>
  <si>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</si>
  <si>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</si>
  <si>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</si>
  <si>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</si>
  <si>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</si>
  <si>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</si>
  <si>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</si>
  <si>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</si>
  <si>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</si>
  <si>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</si>
  <si>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</si>
  <si>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</si>
  <si>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</si>
  <si>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</si>
  <si>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</si>
  <si>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</si>
  <si>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</si>
  <si>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</si>
  <si>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</si>
  <si>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</si>
  <si>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</si>
  <si>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</si>
  <si>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</si>
  <si>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</si>
  <si>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</si>
  <si>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</si>
  <si>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</si>
  <si>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</si>
  <si>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</si>
  <si>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</si>
  <si>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</si>
  <si>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</si>
  <si>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</si>
  <si>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</si>
  <si>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</si>
  <si>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</si>
  <si>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</si>
  <si>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</si>
  <si>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</si>
  <si>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</si>
  <si>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</si>
  <si>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</si>
  <si>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</si>
  <si>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</si>
  <si>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</si>
  <si>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</si>
  <si>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</si>
  <si>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</si>
  <si>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</si>
  <si>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</si>
  <si>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</si>
  <si>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</si>
  <si>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</si>
  <si>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</si>
  <si>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</si>
  <si>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</si>
  <si>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</si>
  <si>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</si>
  <si>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</si>
  <si>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</si>
  <si>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</si>
  <si>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</si>
  <si>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</si>
  <si>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</si>
  <si>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</si>
  <si>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</si>
  <si>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</si>
  <si>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</si>
  <si>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</si>
  <si>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</si>
  <si>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</si>
  <si>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</si>
  <si>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</si>
  <si>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</si>
  <si>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</si>
  <si>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</si>
  <si>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</si>
  <si>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</si>
  <si>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</si>
  <si>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</si>
  <si>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</si>
  <si>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</si>
  <si>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</si>
  <si>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</si>
  <si>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</si>
  <si>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</si>
  <si>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</si>
  <si>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</si>
  <si>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</si>
  <si>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</si>
  <si>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</si>
  <si>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</si>
  <si>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</si>
  <si>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</si>
  <si>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</si>
  <si>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</si>
  <si>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</si>
  <si>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</si>
  <si>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</si>
  <si>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</si>
  <si>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</si>
  <si>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</si>
  <si>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</si>
  <si>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</si>
  <si>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</si>
  <si>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</si>
  <si>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</si>
  <si>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</si>
  <si>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</si>
  <si>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</si>
  <si>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</si>
  <si>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</si>
  <si>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</si>
  <si>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</si>
  <si>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</si>
  <si>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</si>
  <si>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</si>
  <si>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</si>
  <si>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</si>
  <si>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</si>
  <si>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</si>
  <si>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</si>
  <si>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</si>
  <si>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</si>
  <si>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</si>
  <si>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</si>
  <si>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</si>
  <si>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</si>
  <si>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</si>
  <si>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</si>
  <si>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</si>
  <si>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</si>
  <si>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</si>
  <si>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</si>
  <si>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</si>
  <si>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</si>
  <si>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</si>
  <si>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</si>
  <si>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</si>
  <si>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</si>
  <si>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</si>
  <si>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</si>
  <si>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</si>
  <si>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</si>
  <si>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</si>
  <si>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</si>
  <si>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</si>
  <si>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</si>
  <si>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</si>
  <si>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</si>
  <si>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</si>
  <si>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</si>
  <si>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</si>
  <si>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</si>
  <si>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</si>
  <si>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</si>
  <si>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</si>
  <si>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</si>
  <si>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</si>
  <si>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</si>
  <si>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</si>
  <si>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</si>
  <si>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</si>
  <si>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</si>
  <si>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</si>
  <si>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</si>
  <si>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</si>
  <si>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</si>
  <si>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</si>
  <si>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</si>
  <si>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</si>
  <si>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</si>
  <si>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</si>
  <si>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</si>
  <si>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</si>
  <si>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</si>
  <si>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</si>
  <si>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</si>
  <si>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</si>
  <si>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</si>
  <si>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</si>
  <si>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</si>
  <si>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</si>
  <si>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</si>
  <si>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</si>
  <si>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</si>
  <si>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</si>
  <si>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</si>
  <si>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</si>
  <si>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</si>
  <si>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</si>
  <si>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</si>
  <si>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</si>
  <si>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</si>
  <si>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</si>
  <si>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</si>
  <si>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</si>
  <si>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</si>
  <si>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</si>
  <si>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</si>
  <si>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</si>
  <si>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</si>
  <si>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</si>
  <si>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</si>
  <si>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</si>
  <si>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</si>
  <si>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</si>
  <si>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</si>
  <si>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</si>
  <si>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</si>
  <si>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</si>
  <si>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</si>
  <si>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</si>
  <si>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</si>
  <si>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</si>
  <si>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</si>
  <si>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</si>
  <si>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</si>
  <si>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</si>
  <si>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</si>
  <si>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</si>
  <si>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</si>
  <si>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</si>
  <si>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</si>
  <si>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</si>
  <si>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</si>
  <si>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</si>
  <si>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</si>
  <si>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</si>
  <si>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</si>
  <si>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</si>
  <si>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</si>
  <si>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</si>
  <si>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</si>
  <si>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</si>
  <si>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</si>
  <si>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</si>
  <si>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</si>
  <si>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</si>
  <si>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</si>
  <si>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</si>
  <si>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</si>
  <si>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</si>
  <si>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</si>
  <si>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</si>
  <si>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</si>
  <si>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</si>
  <si>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</si>
  <si>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</si>
  <si>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</si>
  <si>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</si>
  <si>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</si>
  <si>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</si>
  <si>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</si>
  <si>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</si>
  <si>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</si>
  <si>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</si>
  <si>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</si>
  <si>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</si>
  <si>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</si>
  <si>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</si>
  <si>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</si>
  <si>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</si>
  <si>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</si>
  <si>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</si>
  <si>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</si>
  <si>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</si>
  <si>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</si>
  <si>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</si>
  <si>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</si>
  <si>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</si>
  <si>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</si>
  <si>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</si>
  <si>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</si>
  <si>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</si>
  <si>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</si>
  <si>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</si>
  <si>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</si>
  <si>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</si>
  <si>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</si>
  <si>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</si>
  <si>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</si>
  <si>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</si>
  <si>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</si>
  <si>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</si>
  <si>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</si>
  <si>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</si>
  <si>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</si>
  <si>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</si>
  <si>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</si>
  <si>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</si>
  <si>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</si>
  <si>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</si>
  <si>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</si>
  <si>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</si>
  <si>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</si>
  <si>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</si>
  <si>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</si>
  <si>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</si>
  <si>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</si>
  <si>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</si>
  <si>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</si>
  <si>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</si>
  <si>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</si>
  <si>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</si>
  <si>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</si>
  <si>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</si>
  <si>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</si>
  <si>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</si>
  <si>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</si>
  <si>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</si>
  <si>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</si>
  <si>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</si>
  <si>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</si>
  <si>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</si>
  <si>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</si>
  <si>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</si>
  <si>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</si>
  <si>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</si>
  <si>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</si>
  <si>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</si>
  <si>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</si>
  <si>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</si>
  <si>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</si>
  <si>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</si>
  <si>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</si>
  <si>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</si>
  <si>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</si>
  <si>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</si>
  <si>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</si>
  <si>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</si>
  <si>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</si>
  <si>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</si>
  <si>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</si>
  <si>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</si>
  <si>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</si>
  <si>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</si>
  <si>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</si>
  <si>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</si>
  <si>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</si>
  <si>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</si>
  <si>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</si>
  <si>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</si>
  <si>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</si>
  <si>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</si>
  <si>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</si>
  <si>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</si>
  <si>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</si>
  <si>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</si>
  <si>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</si>
  <si>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</si>
  <si>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</si>
  <si>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</si>
  <si>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</si>
  <si>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</si>
  <si>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</si>
  <si>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</si>
  <si>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</si>
  <si>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</si>
  <si>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</si>
  <si>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</si>
  <si>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</si>
  <si>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</si>
  <si>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</si>
  <si>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</si>
  <si>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</si>
  <si>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</si>
  <si>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</si>
  <si>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</si>
  <si>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</si>
  <si>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</si>
  <si>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</si>
  <si>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</si>
  <si>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</si>
  <si>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</si>
  <si>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</si>
  <si>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</si>
  <si>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</si>
  <si>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</si>
  <si>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</si>
  <si>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</si>
  <si>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</si>
  <si>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</si>
  <si>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</si>
  <si>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</si>
  <si>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</si>
  <si>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</si>
  <si>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</si>
  <si>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</si>
  <si>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</si>
  <si>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</si>
  <si>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</si>
  <si>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</si>
  <si>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</si>
  <si>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</si>
  <si>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</si>
  <si>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</si>
  <si>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</si>
  <si>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</si>
  <si>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</si>
  <si>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</si>
  <si>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</si>
  <si>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</si>
  <si>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</si>
  <si>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</si>
  <si>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</si>
  <si>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</si>
  <si>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</si>
  <si>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</si>
  <si>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</si>
  <si>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</si>
  <si>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</si>
  <si>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</si>
  <si>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</si>
  <si>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</si>
  <si>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</si>
  <si>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</si>
  <si>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</si>
  <si>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</si>
  <si>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</si>
  <si>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</si>
  <si>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</si>
  <si>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</si>
  <si>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</si>
  <si>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</si>
  <si>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</si>
  <si>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</si>
  <si>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</si>
  <si>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</si>
  <si>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</si>
  <si>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</si>
  <si>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</si>
  <si>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</si>
  <si>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</si>
  <si>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</si>
  <si>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</si>
  <si>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</si>
  <si>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</si>
  <si>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</si>
  <si>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</si>
  <si>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</si>
  <si>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</si>
  <si>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</si>
  <si>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</si>
  <si>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</si>
  <si>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</si>
  <si>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</si>
  <si>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</si>
  <si>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</si>
  <si>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</si>
  <si>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</si>
  <si>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</si>
  <si>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</si>
  <si>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</si>
  <si>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</si>
  <si>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</si>
  <si>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</si>
  <si>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</si>
  <si>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</si>
  <si>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</si>
  <si>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</si>
  <si>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</si>
  <si>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</si>
  <si>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</si>
  <si>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</si>
  <si>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</si>
  <si>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</si>
  <si>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</si>
  <si>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</si>
  <si>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</si>
  <si>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</si>
  <si>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</si>
  <si>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</si>
  <si>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</si>
  <si>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</si>
  <si>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</si>
  <si>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</si>
  <si>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</si>
  <si>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</si>
  <si>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</si>
  <si>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</si>
  <si>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</si>
  <si>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</si>
  <si>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</si>
  <si>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</si>
  <si>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</si>
  <si>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</si>
  <si>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</si>
  <si>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</si>
  <si>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</si>
  <si>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</si>
  <si>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</si>
  <si>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</si>
  <si>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</si>
  <si>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</si>
  <si>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</si>
  <si>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</si>
  <si>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</si>
  <si>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</si>
  <si>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</si>
  <si>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</si>
  <si>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</si>
  <si>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</si>
  <si>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</si>
  <si>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</si>
  <si>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</si>
  <si>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</si>
  <si>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</si>
  <si>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</si>
  <si>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</si>
  <si>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</si>
  <si>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</si>
  <si>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</si>
  <si>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</si>
  <si>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</si>
  <si>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</si>
  <si>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</si>
  <si>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</si>
  <si>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</si>
  <si>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</si>
  <si>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</si>
  <si>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</si>
  <si>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</si>
  <si>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</si>
  <si>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</si>
  <si>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</si>
  <si>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</si>
  <si>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</si>
  <si>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</si>
  <si>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</si>
  <si>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</si>
  <si>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</si>
  <si>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</si>
  <si>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</si>
  <si>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</si>
  <si>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</si>
  <si>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</si>
  <si>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</si>
  <si>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</si>
  <si>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</si>
  <si>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</si>
  <si>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</si>
  <si>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</si>
  <si>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</si>
  <si>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</si>
  <si>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</si>
  <si>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</si>
  <si>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</si>
  <si>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</si>
  <si>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</si>
  <si>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</si>
  <si>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</si>
  <si>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</si>
  <si>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</si>
  <si>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</si>
  <si>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</si>
  <si>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</si>
  <si>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</si>
  <si>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</si>
  <si>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</si>
  <si>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</si>
  <si>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</si>
  <si>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</si>
  <si>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</si>
  <si>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</si>
  <si>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</si>
  <si>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</si>
  <si>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</si>
  <si>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</si>
  <si>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</si>
  <si>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</si>
  <si>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</si>
  <si>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</si>
  <si>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</si>
  <si>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</si>
  <si>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</si>
  <si>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</si>
  <si>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</si>
  <si>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</si>
  <si>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</si>
  <si>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</si>
  <si>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</si>
  <si>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</si>
  <si>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</si>
  <si>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</si>
  <si>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</si>
  <si>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</si>
  <si>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</si>
  <si>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</si>
  <si>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</si>
  <si>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</si>
  <si>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</si>
  <si>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</si>
  <si>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</si>
  <si>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</si>
  <si>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</si>
  <si>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</si>
  <si>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</si>
  <si>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</si>
  <si>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</si>
  <si>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</si>
  <si>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</si>
  <si>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</si>
  <si>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</si>
  <si>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</si>
  <si>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</si>
  <si>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</si>
  <si>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</si>
  <si>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</si>
  <si>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</si>
  <si>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</si>
  <si>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</si>
  <si>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</si>
  <si>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</si>
  <si>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</si>
  <si>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</si>
  <si>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</si>
  <si>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</si>
  <si>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</si>
  <si>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</si>
  <si>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</si>
  <si>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</si>
  <si>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</si>
  <si>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</si>
  <si>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</si>
  <si>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</si>
  <si>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</si>
  <si>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</si>
  <si>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</si>
  <si>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</si>
  <si>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</si>
  <si>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</si>
  <si>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</si>
  <si>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</si>
  <si>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</si>
  <si>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</si>
  <si>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</si>
  <si>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</si>
  <si>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</si>
  <si>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</si>
  <si>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</si>
  <si>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</si>
  <si>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</si>
  <si>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</si>
  <si>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</si>
  <si>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</si>
  <si>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</si>
  <si>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</si>
  <si>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</si>
  <si>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</si>
  <si>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</si>
  <si>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</si>
  <si>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</si>
  <si>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</si>
  <si>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</si>
  <si>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</si>
  <si>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</si>
  <si>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</si>
  <si>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</si>
  <si>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</si>
  <si>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</si>
  <si>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</si>
  <si>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</si>
  <si>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</si>
  <si>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</si>
  <si>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</si>
  <si>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</si>
  <si>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</si>
  <si>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</si>
  <si>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</si>
  <si>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</si>
  <si>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</si>
  <si>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</si>
  <si>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</si>
  <si>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</si>
  <si>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</si>
  <si>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</si>
  <si>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</si>
  <si>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</si>
  <si>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</si>
  <si>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</si>
  <si>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</si>
  <si>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</si>
  <si>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</si>
  <si>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</si>
  <si>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</si>
  <si>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</si>
  <si>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</si>
  <si>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</si>
  <si>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</si>
  <si>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</si>
  <si>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</si>
  <si>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</si>
  <si>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</si>
  <si>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</si>
  <si>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</si>
  <si>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</si>
  <si>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</si>
  <si>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</si>
  <si>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</si>
  <si>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</si>
  <si>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</si>
  <si>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</si>
  <si>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</si>
  <si>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</si>
  <si>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</si>
  <si>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</si>
  <si>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</si>
  <si>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</si>
  <si>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</si>
  <si>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</si>
  <si>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</si>
  <si>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</si>
  <si>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</si>
  <si>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</si>
  <si>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</si>
  <si>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</si>
  <si>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</si>
  <si>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</si>
  <si>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</si>
  <si>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</si>
  <si>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</si>
  <si>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</si>
  <si>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</si>
  <si>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</si>
  <si>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</si>
  <si>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</si>
  <si>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</si>
  <si>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</si>
  <si>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</si>
  <si>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</si>
  <si>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</si>
  <si>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</si>
  <si>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</si>
  <si>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</si>
  <si>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</si>
  <si>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</si>
  <si>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</si>
  <si>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</si>
  <si>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</si>
  <si>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</si>
  <si>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</si>
  <si>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</si>
  <si>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</si>
  <si>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</si>
  <si>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</si>
  <si>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</si>
  <si>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</si>
  <si>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</si>
  <si>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</si>
  <si>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</si>
  <si>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</si>
  <si>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</si>
  <si>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</si>
  <si>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</si>
  <si>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</si>
  <si>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</si>
  <si>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</si>
  <si>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</si>
  <si>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</si>
  <si>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</si>
  <si>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</si>
  <si>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</si>
  <si>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</si>
  <si>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</si>
  <si>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</si>
  <si>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</si>
  <si>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</si>
  <si>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</si>
  <si>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</si>
  <si>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</si>
  <si>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</si>
  <si>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</si>
  <si>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</si>
  <si>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</si>
  <si>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</si>
  <si>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</si>
  <si>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</si>
  <si>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</si>
  <si>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</si>
  <si>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</si>
  <si>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</si>
  <si>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</si>
  <si>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</si>
  <si>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</si>
  <si>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</si>
  <si>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</si>
  <si>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</si>
  <si>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</si>
  <si>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</si>
  <si>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</si>
  <si>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</si>
  <si>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</si>
  <si>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</si>
  <si>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</si>
  <si>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</si>
  <si>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</si>
  <si>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</si>
  <si>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</si>
  <si>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</si>
  <si>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</si>
  <si>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</si>
  <si>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</si>
  <si>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</si>
  <si>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</si>
  <si>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</si>
  <si>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</si>
  <si>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</si>
  <si>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</si>
  <si>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</si>
  <si>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</si>
  <si>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</si>
  <si>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</si>
  <si>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</si>
  <si>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</si>
  <si>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</si>
  <si>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</si>
  <si>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</si>
  <si>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</si>
  <si>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</si>
  <si>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</si>
  <si>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</si>
  <si>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</si>
  <si>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</si>
  <si>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</si>
  <si>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</si>
  <si>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</si>
  <si>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</si>
  <si>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</si>
  <si>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</si>
  <si>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</si>
  <si>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</si>
  <si>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</si>
  <si>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</si>
  <si>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</si>
  <si>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</si>
  <si>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</si>
  <si>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</si>
  <si>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</si>
  <si>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</si>
  <si>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</si>
  <si>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</si>
  <si>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</si>
  <si>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</si>
  <si>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</si>
  <si>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</si>
  <si>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</si>
  <si>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</si>
  <si>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</si>
  <si>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</si>
  <si>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</si>
  <si>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</si>
  <si>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</si>
  <si>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</si>
  <si>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</si>
  <si>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</si>
  <si>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</si>
  <si>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</si>
  <si>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</si>
  <si>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</si>
  <si>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</si>
  <si>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</si>
  <si>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</si>
  <si>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</si>
  <si>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</si>
  <si>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</si>
  <si>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</si>
  <si>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</si>
  <si>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</si>
  <si>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</si>
  <si>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</si>
  <si>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</si>
  <si>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</si>
  <si>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</si>
  <si>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</si>
  <si>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</si>
  <si>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</si>
  <si>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</si>
  <si>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</si>
  <si>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</si>
  <si>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</si>
  <si>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</si>
  <si>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</si>
  <si>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</si>
  <si>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</si>
  <si>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</si>
  <si>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</si>
  <si>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</si>
  <si>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</si>
  <si>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</si>
  <si>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</si>
  <si>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</si>
  <si>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</si>
  <si>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</si>
  <si>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</si>
  <si>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</si>
  <si>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</si>
  <si>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</si>
  <si>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</si>
  <si>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</si>
  <si>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</si>
  <si>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</si>
  <si>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</si>
  <si>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</si>
  <si>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</si>
  <si>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</si>
  <si>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</si>
  <si>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</si>
  <si>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</si>
  <si>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</si>
  <si>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</si>
  <si>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</si>
  <si>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</si>
  <si>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</si>
  <si>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</si>
  <si>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</si>
  <si>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</si>
  <si>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</si>
  <si>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</si>
  <si>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</si>
  <si>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</si>
  <si>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</si>
  <si>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</si>
  <si>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</si>
  <si>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</si>
  <si>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</si>
  <si>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</si>
  <si>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</si>
  <si>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</si>
  <si>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</si>
  <si>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</si>
  <si>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</si>
  <si>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</si>
  <si>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</si>
  <si>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</si>
  <si>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</si>
  <si>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</si>
  <si>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</si>
  <si>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</si>
  <si>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</si>
  <si>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</si>
  <si>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</si>
  <si>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</si>
  <si>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</si>
  <si>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</si>
  <si>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</si>
  <si>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</si>
  <si>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</si>
  <si>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</si>
  <si>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</si>
  <si>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</si>
  <si>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</si>
  <si>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</si>
  <si>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</si>
  <si>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</si>
  <si>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</si>
  <si>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</si>
  <si>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</si>
  <si>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</si>
  <si>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</si>
  <si>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</si>
  <si>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</si>
  <si>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</si>
  <si>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</si>
  <si>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</si>
  <si>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</si>
  <si>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</si>
  <si>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</si>
  <si>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</si>
  <si>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</si>
  <si>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</si>
  <si>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</si>
  <si>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</si>
  <si>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</si>
  <si>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</si>
  <si>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</si>
  <si>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</si>
  <si>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</si>
  <si>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</si>
  <si>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</si>
  <si>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</si>
  <si>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</si>
  <si>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</si>
  <si>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</si>
  <si>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</si>
  <si>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</si>
  <si>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</si>
  <si>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</si>
  <si>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</si>
  <si>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</si>
  <si>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</si>
  <si>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</si>
  <si>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</si>
  <si>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</si>
  <si>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</si>
  <si>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</si>
  <si>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</si>
  <si>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</si>
  <si>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</si>
  <si>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</si>
  <si>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</si>
  <si>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</si>
  <si>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</si>
  <si>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</si>
  <si>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</si>
  <si>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</si>
  <si>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</si>
  <si>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</si>
  <si>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</si>
  <si>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</si>
  <si>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</si>
  <si>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</si>
  <si>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</si>
  <si>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</si>
  <si>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</si>
  <si>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</si>
  <si>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</si>
  <si>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</si>
  <si>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</si>
  <si>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</si>
  <si>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</si>
  <si>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</si>
  <si>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</si>
  <si>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</si>
  <si>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</si>
  <si>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</si>
  <si>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</si>
  <si>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</si>
  <si>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</si>
  <si>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</si>
  <si>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</si>
  <si>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</si>
  <si>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</si>
  <si>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</si>
  <si>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</si>
  <si>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</si>
  <si>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</si>
  <si>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</si>
  <si>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</si>
  <si>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</si>
  <si>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</si>
  <si>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</si>
  <si>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</si>
  <si>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</si>
  <si>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</si>
  <si>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</si>
  <si>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</si>
  <si>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</si>
  <si>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</si>
  <si>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</si>
  <si>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</si>
  <si>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</si>
  <si>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</si>
  <si>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</si>
  <si>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</si>
  <si>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</si>
  <si>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</si>
  <si>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</si>
  <si>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</si>
  <si>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</si>
  <si>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</si>
  <si>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</si>
  <si>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</si>
  <si>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</si>
  <si>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</si>
  <si>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</si>
  <si>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</si>
  <si>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</si>
  <si>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</si>
  <si>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</si>
  <si>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</si>
  <si>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</si>
  <si>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</si>
  <si>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</si>
  <si>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</si>
  <si>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</si>
  <si>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</si>
  <si>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</si>
  <si>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</si>
  <si>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</si>
  <si>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</si>
  <si>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</si>
  <si>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</si>
  <si>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</si>
  <si>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</si>
  <si>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</si>
  <si>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</si>
  <si>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</si>
  <si>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</si>
  <si>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</si>
  <si>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</si>
  <si>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</si>
  <si>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</si>
  <si>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</si>
  <si>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</si>
  <si>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</si>
  <si>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</si>
  <si>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</si>
  <si>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</si>
  <si>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</si>
  <si>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</si>
  <si>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</si>
  <si>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</si>
  <si>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</si>
  <si>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</si>
  <si>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</si>
  <si>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</si>
  <si>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</si>
  <si>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</si>
  <si>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</si>
  <si>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</si>
  <si>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</si>
  <si>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</si>
  <si>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</si>
  <si>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</si>
  <si>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</si>
  <si>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</si>
  <si>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</si>
  <si>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</si>
  <si>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</si>
  <si>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</si>
  <si>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</si>
  <si>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</si>
  <si>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</si>
  <si>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</si>
  <si>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</si>
  <si>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</si>
  <si>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</si>
  <si>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</si>
  <si>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</si>
  <si>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</si>
  <si>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</si>
  <si>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</si>
  <si>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</si>
  <si>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</si>
  <si>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</si>
  <si>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</si>
  <si>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</si>
  <si>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</si>
  <si>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</si>
  <si>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</si>
  <si>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</si>
  <si>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</si>
  <si>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</si>
  <si>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</si>
  <si>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</si>
  <si>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</si>
  <si>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</si>
  <si>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</si>
  <si>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</si>
  <si>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</si>
  <si>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</si>
  <si>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</si>
  <si>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</si>
  <si>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</si>
  <si>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</si>
  <si>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</si>
  <si>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</si>
  <si>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</si>
  <si>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</si>
  <si>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</si>
  <si>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</si>
  <si>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</si>
  <si>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</si>
  <si>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</si>
  <si>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</si>
  <si>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</si>
  <si>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</si>
  <si>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</si>
  <si>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</si>
  <si>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</si>
  <si>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</si>
  <si>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</si>
  <si>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</si>
  <si>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</si>
  <si>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</si>
  <si>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</si>
  <si>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</si>
  <si>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</si>
  <si>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</si>
  <si>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</si>
  <si>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</si>
  <si>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</si>
  <si>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</si>
  <si>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</si>
  <si>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</si>
  <si>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</si>
  <si>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</si>
  <si>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</si>
  <si>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</si>
  <si>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</si>
  <si>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</si>
  <si>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</si>
  <si>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</si>
  <si>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</si>
  <si>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</si>
  <si>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</si>
  <si>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</si>
  <si>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</si>
  <si>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</si>
  <si>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</si>
  <si>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</si>
  <si>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</si>
  <si>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</si>
  <si>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</si>
  <si>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</si>
  <si>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</si>
  <si>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</si>
  <si>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</si>
  <si>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</si>
  <si>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</si>
  <si>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</si>
  <si>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</si>
  <si>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</si>
  <si>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</si>
  <si>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</si>
  <si>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</si>
  <si>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</si>
  <si>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</si>
  <si>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</si>
  <si>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</si>
  <si>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</si>
  <si>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</si>
  <si>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</si>
  <si>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</si>
  <si>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</si>
  <si>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</si>
  <si>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</si>
  <si>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</si>
  <si>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</si>
  <si>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</si>
  <si>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</si>
  <si>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</si>
  <si>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</si>
  <si>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</si>
  <si>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</si>
  <si>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</si>
  <si>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</si>
  <si>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</si>
  <si>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</si>
  <si>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</si>
  <si>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</si>
  <si>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</si>
  <si>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</si>
  <si>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</si>
  <si>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</si>
  <si>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</si>
  <si>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</si>
  <si>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</si>
  <si>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</si>
  <si>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</si>
  <si>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</si>
  <si>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</si>
  <si>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</si>
  <si>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</si>
  <si>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</si>
  <si>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</si>
  <si>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</si>
  <si>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</si>
  <si>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</si>
  <si>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</si>
  <si>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</si>
  <si>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</si>
  <si>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</si>
  <si>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</si>
  <si>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</si>
  <si>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</si>
  <si>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</si>
  <si>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</si>
  <si>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</si>
  <si>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</si>
  <si>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</si>
  <si>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</si>
  <si>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</si>
  <si>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</si>
  <si>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</si>
  <si>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</si>
  <si>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</si>
  <si>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</si>
  <si>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</si>
  <si>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</si>
  <si>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</si>
  <si>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</si>
  <si>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</si>
  <si>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</si>
  <si>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</si>
  <si>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</si>
  <si>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</si>
  <si>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</si>
  <si>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</si>
  <si>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</si>
  <si>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</si>
  <si>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</si>
  <si>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</si>
  <si>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</si>
  <si>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</si>
  <si>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</si>
  <si>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</si>
  <si>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</si>
  <si>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</si>
  <si>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</si>
  <si>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</si>
  <si>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</si>
  <si>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</si>
  <si>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</si>
  <si>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</si>
  <si>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</si>
  <si>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</si>
  <si>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</si>
  <si>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</si>
  <si>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</si>
  <si>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</si>
  <si>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</si>
  <si>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</si>
  <si>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</si>
  <si>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</si>
  <si>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</si>
  <si>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</si>
  <si>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</si>
  <si>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</si>
  <si>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</si>
  <si>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</si>
  <si>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</si>
  <si>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</si>
  <si>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</si>
  <si>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</si>
  <si>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</si>
  <si>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</si>
  <si>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</si>
  <si>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</si>
  <si>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</si>
  <si>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</si>
  <si>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</si>
  <si>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</si>
  <si>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</si>
  <si>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</si>
  <si>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</si>
  <si>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</si>
  <si>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</si>
  <si>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</si>
  <si>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</si>
  <si>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</si>
  <si>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</si>
  <si>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</si>
  <si>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</si>
  <si>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</si>
  <si>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</si>
  <si>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</si>
  <si>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</si>
  <si>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</si>
  <si>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</si>
  <si>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</si>
  <si>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</si>
  <si>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</si>
  <si>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</si>
  <si>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</si>
  <si>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</si>
  <si>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</si>
  <si>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</si>
  <si>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</si>
  <si>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</si>
  <si>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</si>
  <si>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</si>
  <si>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</si>
  <si>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</si>
  <si>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</si>
  <si>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</si>
  <si>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</si>
  <si>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</si>
  <si>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</si>
  <si>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</si>
  <si>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</si>
  <si>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</si>
  <si>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</si>
  <si>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</si>
  <si>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</si>
  <si>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</si>
  <si>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</si>
  <si>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</si>
  <si>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</si>
  <si>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</si>
  <si>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</si>
  <si>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</si>
  <si>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</si>
  <si>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</si>
  <si>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</si>
  <si>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</si>
  <si>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</si>
  <si>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</si>
  <si>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</si>
  <si>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</si>
  <si>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</si>
  <si>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</si>
  <si>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</si>
  <si>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</si>
  <si>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</si>
  <si>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</si>
  <si>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</si>
  <si>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</si>
  <si>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</si>
  <si>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</si>
  <si>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</si>
  <si>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</si>
  <si>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</si>
  <si>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</si>
  <si>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</si>
  <si>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</si>
  <si>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</si>
  <si>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</si>
  <si>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</si>
  <si>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</si>
  <si>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</si>
  <si>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</si>
  <si>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</si>
  <si>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</si>
  <si>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</si>
  <si>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</si>
  <si>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</si>
  <si>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</si>
  <si>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</si>
  <si>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</si>
  <si>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</si>
  <si>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</si>
  <si>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</si>
  <si>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</si>
  <si>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</si>
  <si>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</si>
  <si>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</si>
  <si>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</si>
  <si>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</si>
  <si>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</si>
  <si>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</si>
  <si>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</si>
  <si>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</si>
  <si>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</si>
  <si>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</si>
  <si>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</si>
  <si>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</si>
  <si>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</si>
  <si>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</si>
  <si>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</si>
  <si>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</si>
  <si>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</si>
  <si>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</si>
  <si>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</si>
  <si>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</si>
  <si>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</si>
  <si>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</si>
  <si>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</si>
  <si>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</si>
  <si>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</si>
  <si>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</si>
  <si>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</si>
  <si>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</si>
  <si>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</si>
  <si>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</si>
  <si>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</si>
  <si>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</si>
  <si>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</si>
  <si>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</si>
  <si>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</si>
  <si>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</si>
  <si>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</si>
  <si>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</si>
  <si>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</si>
  <si>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</si>
  <si>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</si>
  <si>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</si>
  <si>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</si>
  <si>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</si>
  <si>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</si>
  <si>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</si>
  <si>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</si>
  <si>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</si>
  <si>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</si>
  <si>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</si>
  <si>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</si>
  <si>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</si>
  <si>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</si>
  <si>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</si>
  <si>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</si>
  <si>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</si>
  <si>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</si>
  <si>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</si>
  <si>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</si>
  <si>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</si>
  <si>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</si>
  <si>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</si>
  <si>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</si>
  <si>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</si>
  <si>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</si>
  <si>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</si>
  <si>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</si>
  <si>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</si>
  <si>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</si>
  <si>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</si>
  <si>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</si>
  <si>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</si>
  <si>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</si>
  <si>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</si>
  <si>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</si>
  <si>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</si>
  <si>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</si>
  <si>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</si>
  <si>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</si>
  <si>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</si>
  <si>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</si>
  <si>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</si>
  <si>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</si>
  <si>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</si>
  <si>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</si>
  <si>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</si>
  <si>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</si>
  <si>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</si>
  <si>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</si>
  <si>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</si>
  <si>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</si>
  <si>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</si>
  <si>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</si>
  <si>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</si>
  <si>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</si>
  <si>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</si>
  <si>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</si>
  <si>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</si>
  <si>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</si>
  <si>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</si>
  <si>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</si>
  <si>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</si>
  <si>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</si>
  <si>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</si>
  <si>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</si>
  <si>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</si>
  <si>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</si>
  <si>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</si>
  <si>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</si>
  <si>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</si>
  <si>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</si>
  <si>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</si>
  <si>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</si>
  <si>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</si>
  <si>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</si>
  <si>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</si>
  <si>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</si>
  <si>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</si>
  <si>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</si>
  <si>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</si>
  <si>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</si>
  <si>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</si>
  <si>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</si>
  <si>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</si>
  <si>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</si>
  <si>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</si>
  <si>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</si>
  <si>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</si>
  <si>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</si>
  <si>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</si>
  <si>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</si>
  <si>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</si>
  <si>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</si>
  <si>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</si>
  <si>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</si>
  <si>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</si>
  <si>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</si>
  <si>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</si>
  <si>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</si>
  <si>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</si>
  <si>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</si>
  <si>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</si>
  <si>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</si>
  <si>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</si>
  <si>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</si>
  <si>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</si>
  <si>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</si>
  <si>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</si>
  <si>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</si>
  <si>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</si>
  <si>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</si>
  <si>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</si>
  <si>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</si>
  <si>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</si>
  <si>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</si>
  <si>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</si>
  <si>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</si>
  <si>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</si>
  <si>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</si>
  <si>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</si>
  <si>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</si>
  <si>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</si>
  <si>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</si>
  <si>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</si>
  <si>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</si>
  <si>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</si>
  <si>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</si>
  <si>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</si>
  <si>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</si>
  <si>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</si>
  <si>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</si>
  <si>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</si>
  <si>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</si>
  <si>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</si>
  <si>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</si>
  <si>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</si>
  <si>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</si>
  <si>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</si>
  <si>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</si>
  <si>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</si>
  <si>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</si>
  <si>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</si>
  <si>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</si>
  <si>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</si>
  <si>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</si>
  <si>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</si>
  <si>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</si>
  <si>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</si>
  <si>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</si>
  <si>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</si>
  <si>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</si>
  <si>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</si>
  <si>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</si>
  <si>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</si>
  <si>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</si>
  <si>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</si>
  <si>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</si>
  <si>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</si>
  <si>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</si>
  <si>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</si>
  <si>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</si>
  <si>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</si>
  <si>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</si>
  <si>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</si>
  <si>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</si>
  <si>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</si>
  <si>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</si>
  <si>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</si>
  <si>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</si>
  <si>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</si>
  <si>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</si>
  <si>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</si>
  <si>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</si>
  <si>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</si>
  <si>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</si>
  <si>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</si>
  <si>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</si>
  <si>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</si>
  <si>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</si>
  <si>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</si>
  <si>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</si>
  <si>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</si>
  <si>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</si>
  <si>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</si>
  <si>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</si>
  <si>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</si>
  <si>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</si>
  <si>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</si>
  <si>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</si>
  <si>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</si>
  <si>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</si>
  <si>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</si>
  <si>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</si>
  <si>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</si>
  <si>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</si>
  <si>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</si>
  <si>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</si>
  <si>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</si>
  <si>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</si>
  <si>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</si>
  <si>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</si>
  <si>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</si>
  <si>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</si>
  <si>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</si>
  <si>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</si>
  <si>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</si>
  <si>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</si>
  <si>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</si>
  <si>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</si>
  <si>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</si>
  <si>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</si>
  <si>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</si>
  <si>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</si>
  <si>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</si>
  <si>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</si>
  <si>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</si>
  <si>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</si>
  <si>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</si>
  <si>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</si>
  <si>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</si>
  <si>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</si>
  <si>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</si>
  <si>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</si>
  <si>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</si>
  <si>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</si>
  <si>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</si>
  <si>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</si>
  <si>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</si>
  <si>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</si>
  <si>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</si>
  <si>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</si>
  <si>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</si>
  <si>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</si>
  <si>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</si>
  <si>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</si>
  <si>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</si>
  <si>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</si>
  <si>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</si>
  <si>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</si>
  <si>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</si>
  <si>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</si>
  <si>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</si>
  <si>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</si>
  <si>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</si>
  <si>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</si>
  <si>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</si>
  <si>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</si>
  <si>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</si>
  <si>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</si>
  <si>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</si>
  <si>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</si>
  <si>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</si>
  <si>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</si>
  <si>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</si>
  <si>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</si>
  <si>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</si>
  <si>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</si>
  <si>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</si>
  <si>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</si>
  <si>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</si>
  <si>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</si>
  <si>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</si>
  <si>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</si>
  <si>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</si>
  <si>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</si>
  <si>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</si>
  <si>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</si>
  <si>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</si>
  <si>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</si>
  <si>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</si>
  <si>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</si>
  <si>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</si>
  <si>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</si>
  <si>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</si>
  <si>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</si>
  <si>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</si>
  <si>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</si>
  <si>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</si>
  <si>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</si>
  <si>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</si>
  <si>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</si>
  <si>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</si>
  <si>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</si>
  <si>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</si>
  <si>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</si>
  <si>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</si>
  <si>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</si>
  <si>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</si>
  <si>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</si>
  <si>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</si>
  <si>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</si>
  <si>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</si>
  <si>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</si>
  <si>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</si>
  <si>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</si>
  <si>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</si>
  <si>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</si>
  <si>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</si>
  <si>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</si>
  <si>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</si>
  <si>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</si>
  <si>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</si>
  <si>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</si>
  <si>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</si>
  <si>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</si>
  <si>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</si>
  <si>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</si>
  <si>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</si>
  <si>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</si>
  <si>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</si>
  <si>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</si>
  <si>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</si>
  <si>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</si>
  <si>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</si>
  <si>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</si>
  <si>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</si>
  <si>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</si>
  <si>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</si>
  <si>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</si>
  <si>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</si>
  <si>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</si>
  <si>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</si>
  <si>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</si>
  <si>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</si>
  <si>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</si>
  <si>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</si>
  <si>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</si>
  <si>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</si>
  <si>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</si>
  <si>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</si>
  <si>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</si>
  <si>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</si>
  <si>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</si>
  <si>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</si>
  <si>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</si>
  <si>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</si>
  <si>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</si>
  <si>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</si>
  <si>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</si>
  <si>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</si>
  <si>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</si>
  <si>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</si>
  <si>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</si>
  <si>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</si>
  <si>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</si>
  <si>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</si>
  <si>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</si>
  <si>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</si>
  <si>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</si>
  <si>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</si>
  <si>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</si>
  <si>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</si>
  <si>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</si>
  <si>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</si>
  <si>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</si>
  <si>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</si>
  <si>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</si>
  <si>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</si>
  <si>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</si>
  <si>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</si>
  <si>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</si>
  <si>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</si>
  <si>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</si>
  <si>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</si>
  <si>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</si>
  <si>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</si>
  <si>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</si>
  <si>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</si>
  <si>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</si>
  <si>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</si>
  <si>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</si>
  <si>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</si>
  <si>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</si>
  <si>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</si>
  <si>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</si>
  <si>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</si>
  <si>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</si>
  <si>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</si>
  <si>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</si>
  <si>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</si>
  <si>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</si>
  <si>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</si>
  <si>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</si>
  <si>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</si>
  <si>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</si>
  <si>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</si>
  <si>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</si>
  <si>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</si>
  <si>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</si>
  <si>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</si>
  <si>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</si>
  <si>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</si>
  <si>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</si>
  <si>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</si>
  <si>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</si>
  <si>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</si>
  <si>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</si>
  <si>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</si>
  <si>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</si>
  <si>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</si>
  <si>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</si>
  <si>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</si>
  <si>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</si>
  <si>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</si>
  <si>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</si>
  <si>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</si>
  <si>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</si>
  <si>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</si>
  <si>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</si>
  <si>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</si>
  <si>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</si>
  <si>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</si>
  <si>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</si>
  <si>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</si>
  <si>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</si>
  <si>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</si>
  <si>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</si>
  <si>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</si>
  <si>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</si>
  <si>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</si>
  <si>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</si>
  <si>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</si>
  <si>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</si>
  <si>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</si>
  <si>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</si>
  <si>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</si>
  <si>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</si>
  <si>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</si>
  <si>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</si>
  <si>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</si>
  <si>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</si>
  <si>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</si>
  <si>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</si>
  <si>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</si>
  <si>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</si>
  <si>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</si>
  <si>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</si>
  <si>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</si>
  <si>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</si>
  <si>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</si>
  <si>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</si>
  <si>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</si>
  <si>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</si>
  <si>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</si>
  <si>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</si>
  <si>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</si>
  <si>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</si>
  <si>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</si>
  <si>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</si>
  <si>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</si>
  <si>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</si>
  <si>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</si>
  <si>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</si>
  <si>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</si>
  <si>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</si>
  <si>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</si>
  <si>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</si>
  <si>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</si>
  <si>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</si>
  <si>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</si>
  <si>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</si>
  <si>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</si>
  <si>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</si>
  <si>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</si>
  <si>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</si>
  <si>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</si>
  <si>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</si>
  <si>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</si>
  <si>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</si>
  <si>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</si>
  <si>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</si>
  <si>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</si>
  <si>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</si>
  <si>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</si>
  <si>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</si>
  <si>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</si>
  <si>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</si>
  <si>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</si>
  <si>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</si>
  <si>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</si>
  <si>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</si>
  <si>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</si>
  <si>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</si>
  <si>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</si>
  <si>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</si>
  <si>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</si>
  <si>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</si>
  <si>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</si>
  <si>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</si>
  <si>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</si>
  <si>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</si>
  <si>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</si>
  <si>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</si>
  <si>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</si>
  <si>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</si>
  <si>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</si>
  <si>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</si>
  <si>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</si>
  <si>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</si>
  <si>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</si>
  <si>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</si>
  <si>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</si>
  <si>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</si>
  <si>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</si>
  <si>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</si>
  <si>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</si>
  <si>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</si>
  <si>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</si>
  <si>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</si>
  <si>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</si>
  <si>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</si>
  <si>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</si>
  <si>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</si>
  <si>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</si>
  <si>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</si>
  <si>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</si>
  <si>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</si>
  <si>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</si>
  <si>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</si>
  <si>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</si>
  <si>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</si>
  <si>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</si>
  <si>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</si>
  <si>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</si>
  <si>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</si>
  <si>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</si>
  <si>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</si>
  <si>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</si>
  <si>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</si>
  <si>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</si>
  <si>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</si>
  <si>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</si>
  <si>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</si>
  <si>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</si>
  <si>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</si>
  <si>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</si>
  <si>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</si>
  <si>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</si>
  <si>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</si>
  <si>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</si>
  <si>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</si>
  <si>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</si>
  <si>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</si>
  <si>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</si>
  <si>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</si>
  <si>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</si>
  <si>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</si>
  <si>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</si>
  <si>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</si>
  <si>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</si>
  <si>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</si>
  <si>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</si>
  <si>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</si>
  <si>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</si>
  <si>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</si>
  <si>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</si>
  <si>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</si>
  <si>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</si>
  <si>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</si>
  <si>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</si>
  <si>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</si>
  <si>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</si>
  <si>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</si>
  <si>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</si>
  <si>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</si>
  <si>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</si>
  <si>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</si>
  <si>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</si>
  <si>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</si>
  <si>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</si>
  <si>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</si>
  <si>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</si>
  <si>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</si>
  <si>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</si>
  <si>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</si>
  <si>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</si>
  <si>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</si>
  <si>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</si>
  <si>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</si>
  <si>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</si>
  <si>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</si>
  <si>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</si>
  <si>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</si>
  <si>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</si>
  <si>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</si>
  <si>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</si>
  <si>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</si>
  <si>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</si>
  <si>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</si>
  <si>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</si>
  <si>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</si>
  <si>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</si>
  <si>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</si>
  <si>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</si>
  <si>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</si>
  <si>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</si>
  <si>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</si>
  <si>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</si>
  <si>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</si>
  <si>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</si>
  <si>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</si>
  <si>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</si>
  <si>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</si>
  <si>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</si>
  <si>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</si>
  <si>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</si>
  <si>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</si>
  <si>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</si>
  <si>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</si>
  <si>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</si>
  <si>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</si>
  <si>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</si>
  <si>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</si>
  <si>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</si>
  <si>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</si>
  <si>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</si>
  <si>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</si>
  <si>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</si>
  <si>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</si>
  <si>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</si>
  <si>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</si>
  <si>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</si>
  <si>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</si>
  <si>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</si>
  <si>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</si>
  <si>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</si>
  <si>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</si>
  <si>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</si>
  <si>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</si>
  <si>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</si>
  <si>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</si>
  <si>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</si>
  <si>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</si>
  <si>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</si>
  <si>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</si>
  <si>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</si>
  <si>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</si>
  <si>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</si>
  <si>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</si>
  <si>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</si>
  <si>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</si>
  <si>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</si>
  <si>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</si>
  <si>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</si>
  <si>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</si>
  <si>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</si>
  <si>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</si>
  <si>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</si>
  <si>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</si>
  <si>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</si>
  <si>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</si>
  <si>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</si>
  <si>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</si>
  <si>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</si>
  <si>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</si>
  <si>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</si>
  <si>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</si>
  <si>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</si>
  <si>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</si>
  <si>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</si>
  <si>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</si>
  <si>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</si>
  <si>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</si>
  <si>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</si>
  <si>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</si>
  <si>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</si>
  <si>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</si>
  <si>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</si>
  <si>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</si>
  <si>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</si>
  <si>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</si>
  <si>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</si>
  <si>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</si>
  <si>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</si>
  <si>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</si>
  <si>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</si>
  <si>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</si>
  <si>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</si>
  <si>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</si>
  <si>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</si>
  <si>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</si>
  <si>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</si>
  <si>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</si>
  <si>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</si>
  <si>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</si>
  <si>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</si>
  <si>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</si>
  <si>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</si>
  <si>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</si>
  <si>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</si>
  <si>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</si>
  <si>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</si>
  <si>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</si>
  <si>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</si>
  <si>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</si>
  <si>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</si>
  <si>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</si>
  <si>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</si>
  <si>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</si>
  <si>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</si>
  <si>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</si>
  <si>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</si>
  <si>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</si>
  <si>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</si>
  <si>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</si>
  <si>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</si>
  <si>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</si>
  <si>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</si>
  <si>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</si>
  <si>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</si>
  <si>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</si>
  <si>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</si>
  <si>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</si>
  <si>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</si>
  <si>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</si>
  <si>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</si>
  <si>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</si>
  <si>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</si>
  <si>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</si>
  <si>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</si>
  <si>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</si>
  <si>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</si>
  <si>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</si>
  <si>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</si>
  <si>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</si>
  <si>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</si>
  <si>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</si>
  <si>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</si>
  <si>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</si>
  <si>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</si>
  <si>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</si>
  <si>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</si>
  <si>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</si>
  <si>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</si>
  <si>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</si>
  <si>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</si>
  <si>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</si>
  <si>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</si>
  <si>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</si>
  <si>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</si>
  <si>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</si>
  <si>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</si>
  <si>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</si>
  <si>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</si>
  <si>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</si>
  <si>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</si>
  <si>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</si>
  <si>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</si>
  <si>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</si>
  <si>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</si>
  <si>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</si>
  <si>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</si>
  <si>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</si>
  <si>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</si>
  <si>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</si>
  <si>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</si>
  <si>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</si>
  <si>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</si>
  <si>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</si>
  <si>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</si>
  <si>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</si>
  <si>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</si>
  <si>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</si>
  <si>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</si>
  <si>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</si>
  <si>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</si>
  <si>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</si>
  <si>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</si>
  <si>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</si>
  <si>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</si>
  <si>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</si>
  <si>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</si>
  <si>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</si>
  <si>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</si>
  <si>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</si>
  <si>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</si>
  <si>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</si>
  <si>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</si>
  <si>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</si>
  <si>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</si>
  <si>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</si>
  <si>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</si>
  <si>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</si>
  <si>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</si>
  <si>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</si>
  <si>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</si>
  <si>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</si>
  <si>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</si>
  <si>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</si>
  <si>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</si>
  <si>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</si>
  <si>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</si>
  <si>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</si>
  <si>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</si>
  <si>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</si>
  <si>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</si>
  <si>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</si>
  <si>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</si>
  <si>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</si>
  <si>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</si>
  <si>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</si>
  <si>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</si>
  <si>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</si>
  <si>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</si>
  <si>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</si>
  <si>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</si>
  <si>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</si>
  <si>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</si>
  <si>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</si>
  <si>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</si>
  <si>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</si>
  <si>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</si>
  <si>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</si>
  <si>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</si>
  <si>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</si>
  <si>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</si>
  <si>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</si>
  <si>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</si>
  <si>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</si>
  <si>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</si>
  <si>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</si>
  <si>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</si>
  <si>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</si>
  <si>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</si>
  <si>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</si>
  <si>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</si>
  <si>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</si>
  <si>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</si>
  <si>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</si>
  <si>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</si>
  <si>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</si>
  <si>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</si>
  <si>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</si>
  <si>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</si>
  <si>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</si>
  <si>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</si>
  <si>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</si>
  <si>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</si>
  <si>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</si>
  <si>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</si>
  <si>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</si>
  <si>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</si>
  <si>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</si>
  <si>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</si>
  <si>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</si>
  <si>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</si>
  <si>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</si>
  <si>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</si>
  <si>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</si>
  <si>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</si>
  <si>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</si>
  <si>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</si>
  <si>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</si>
  <si>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</si>
  <si>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</si>
  <si>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</si>
  <si>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</si>
  <si>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</si>
  <si>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</si>
  <si>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</si>
  <si>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</si>
  <si>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</si>
  <si>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</si>
  <si>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</si>
  <si>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</si>
  <si>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</si>
  <si>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</si>
  <si>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</si>
  <si>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</si>
  <si>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</si>
  <si>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</si>
  <si>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</si>
  <si>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</si>
  <si>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</si>
  <si>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</si>
  <si>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</si>
  <si>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</si>
  <si>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</si>
  <si>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</si>
  <si>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</si>
  <si>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</si>
  <si>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</si>
  <si>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</si>
  <si>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</si>
  <si>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</si>
  <si>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</si>
  <si>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</si>
  <si>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</si>
  <si>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</si>
  <si>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</si>
  <si>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</si>
  <si>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</si>
  <si>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</si>
  <si>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</si>
  <si>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</si>
  <si>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</si>
  <si>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</si>
  <si>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</si>
  <si>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</si>
  <si>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</si>
  <si>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</si>
  <si>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</si>
  <si>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</si>
  <si>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</si>
  <si>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</si>
  <si>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</si>
  <si>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</si>
  <si>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</si>
  <si>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</si>
  <si>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</si>
  <si>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</si>
  <si>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</si>
  <si>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</si>
  <si>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</si>
  <si>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</si>
  <si>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</si>
  <si>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</si>
  <si>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</si>
  <si>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</si>
  <si>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</si>
  <si>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</si>
  <si>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</si>
  <si>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</si>
  <si>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</si>
  <si>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</si>
  <si>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</si>
  <si>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</si>
  <si>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</si>
  <si>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</si>
  <si>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</si>
  <si>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</si>
  <si>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</si>
  <si>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</si>
  <si>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</si>
  <si>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</si>
  <si>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</si>
  <si>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</si>
  <si>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</si>
  <si>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</si>
  <si>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</si>
  <si>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</si>
  <si>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</si>
  <si>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</si>
  <si>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</si>
  <si>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</si>
  <si>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</si>
  <si>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</si>
  <si>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</si>
  <si>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</si>
  <si>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</si>
  <si>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</si>
  <si>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</si>
  <si>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</si>
  <si>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</si>
  <si>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</si>
  <si>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</si>
  <si>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</si>
  <si>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</si>
  <si>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</si>
  <si>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</si>
  <si>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</si>
  <si>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</si>
  <si>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</si>
  <si>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</si>
  <si>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</si>
  <si>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</si>
  <si>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</si>
  <si>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</si>
  <si>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</si>
  <si>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</si>
  <si>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</si>
  <si>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</si>
  <si>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</si>
  <si>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</si>
  <si>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</si>
  <si>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</si>
  <si>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</si>
  <si>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</si>
  <si>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</si>
  <si>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</si>
  <si>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</si>
  <si>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</si>
  <si>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</si>
  <si>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</si>
  <si>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</si>
  <si>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</si>
  <si>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</si>
  <si>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</si>
  <si>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</si>
  <si>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</si>
  <si>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</si>
  <si>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</si>
  <si>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</si>
  <si>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</si>
  <si>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</si>
  <si>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</si>
  <si>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</si>
  <si>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</si>
  <si>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</si>
  <si>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</si>
  <si>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</si>
  <si>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</si>
  <si>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</si>
  <si>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</si>
  <si>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</si>
  <si>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</si>
  <si>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</si>
  <si>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</si>
  <si>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</si>
  <si>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</si>
  <si>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</si>
  <si>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</si>
  <si>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</si>
  <si>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</si>
  <si>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</si>
  <si>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</si>
  <si>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</si>
  <si>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</si>
  <si>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</si>
  <si>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</si>
  <si>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</si>
  <si>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</si>
  <si>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</si>
  <si>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</si>
  <si>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</si>
  <si>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</si>
  <si>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</si>
  <si>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</si>
  <si>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</si>
  <si>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</si>
  <si>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</si>
  <si>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</si>
  <si>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</si>
  <si>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</si>
  <si>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</si>
  <si>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</si>
  <si>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</si>
  <si>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</si>
  <si>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</si>
  <si>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</si>
  <si>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</si>
  <si>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</si>
  <si>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</si>
  <si>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</si>
  <si>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</si>
  <si>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</si>
  <si>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</si>
  <si>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</si>
  <si>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</si>
  <si>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</si>
  <si>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</si>
  <si>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</si>
  <si>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</si>
  <si>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</si>
  <si>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</si>
  <si>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</si>
  <si>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</si>
  <si>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</si>
  <si>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</si>
  <si>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</si>
  <si>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</si>
  <si>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</si>
  <si>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</si>
  <si>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</si>
  <si>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</si>
  <si>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</si>
  <si>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</si>
  <si>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</si>
  <si>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</si>
  <si>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</si>
  <si>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</si>
  <si>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</si>
  <si>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</si>
  <si>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</si>
  <si>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</si>
  <si>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</si>
  <si>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</si>
  <si>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</si>
  <si>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</si>
  <si>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</si>
  <si>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</si>
  <si>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</si>
  <si>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</si>
  <si>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</si>
  <si>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</si>
  <si>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</si>
  <si>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</si>
  <si>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</si>
  <si>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</si>
  <si>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</si>
  <si>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</si>
  <si>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</si>
  <si>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</si>
  <si>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</si>
  <si>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</si>
  <si>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</si>
  <si>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</si>
  <si>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</si>
  <si>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</si>
  <si>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</si>
  <si>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</si>
  <si>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</si>
  <si>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</si>
  <si>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</si>
  <si>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</si>
  <si>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</si>
  <si>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</si>
  <si>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</si>
  <si>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</si>
  <si>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</si>
  <si>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</si>
  <si>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</si>
  <si>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</si>
  <si>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</si>
  <si>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</si>
  <si>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</si>
  <si>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</si>
  <si>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</si>
  <si>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</si>
  <si>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</si>
  <si>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</si>
  <si>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</si>
  <si>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</si>
  <si>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</si>
  <si>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</si>
  <si>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</si>
  <si>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</si>
  <si>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</si>
  <si>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</si>
  <si>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</si>
  <si>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</si>
  <si>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</si>
  <si>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</si>
  <si>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</si>
  <si>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</si>
  <si>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</si>
  <si>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</si>
  <si>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</si>
  <si>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</si>
  <si>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</si>
  <si>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</si>
  <si>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</si>
  <si>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</si>
  <si>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</si>
  <si>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</si>
  <si>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</si>
  <si>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</si>
  <si>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</si>
  <si>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</si>
  <si>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</si>
  <si>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</si>
  <si>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</si>
  <si>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</si>
  <si>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</si>
  <si>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</si>
  <si>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</si>
  <si>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</si>
  <si>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</si>
  <si>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</si>
  <si>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</si>
  <si>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</si>
  <si>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</si>
  <si>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</si>
  <si>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</si>
  <si>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</si>
  <si>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</si>
  <si>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</si>
  <si>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</si>
  <si>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</si>
  <si>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</si>
  <si>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</si>
  <si>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</si>
  <si>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</si>
  <si>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</si>
  <si>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</si>
  <si>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</si>
  <si>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</si>
  <si>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</si>
  <si>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</si>
  <si>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</si>
  <si>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</si>
  <si>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</si>
  <si>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</si>
  <si>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</si>
  <si>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</si>
  <si>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</si>
  <si>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</si>
  <si>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</si>
  <si>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</si>
  <si>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</si>
  <si>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</si>
  <si>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</si>
  <si>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</si>
  <si>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</si>
  <si>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</si>
  <si>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</si>
  <si>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</si>
  <si>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</si>
  <si>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</si>
  <si>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</si>
  <si>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</si>
  <si>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</si>
  <si>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</si>
  <si>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</si>
  <si>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</si>
  <si>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</si>
  <si>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</si>
  <si>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</si>
  <si>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</si>
  <si>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</si>
  <si>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</si>
  <si>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</si>
  <si>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</si>
  <si>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</si>
  <si>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</si>
  <si>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</si>
  <si>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</si>
  <si>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</si>
  <si>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</si>
  <si>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</si>
  <si>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</si>
  <si>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</si>
  <si>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</si>
  <si>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</si>
  <si>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</si>
  <si>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</si>
  <si>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</si>
  <si>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</si>
  <si>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</si>
  <si>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</si>
  <si>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</si>
  <si>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</si>
  <si>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</si>
  <si>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</si>
  <si>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</si>
  <si>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</si>
  <si>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</si>
  <si>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</si>
  <si>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</si>
  <si>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</si>
  <si>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</si>
  <si>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</si>
  <si>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</si>
  <si>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</si>
  <si>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</si>
  <si>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</si>
  <si>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</si>
  <si>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</si>
  <si>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</si>
  <si>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</si>
  <si>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</si>
  <si>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</si>
  <si>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</si>
  <si>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</si>
  <si>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</si>
  <si>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</si>
  <si>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</si>
  <si>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</si>
  <si>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</si>
  <si>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</si>
  <si>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</si>
  <si>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</si>
  <si>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</si>
  <si>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</si>
  <si>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</si>
  <si>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</si>
  <si>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</si>
  <si>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</si>
  <si>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</si>
  <si>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</si>
  <si>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</si>
  <si>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</si>
  <si>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</si>
  <si>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</si>
  <si>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</si>
  <si>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</si>
  <si>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</si>
  <si>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</si>
  <si>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</si>
  <si>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</si>
  <si>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</si>
  <si>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</si>
  <si>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</si>
  <si>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</si>
  <si>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</si>
  <si>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</si>
  <si>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</si>
  <si>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</si>
  <si>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</si>
  <si>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</si>
  <si>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</si>
  <si>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</si>
  <si>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</si>
  <si>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</si>
  <si>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</si>
  <si>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</si>
  <si>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</si>
  <si>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</si>
  <si>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</si>
  <si>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</si>
  <si>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</si>
  <si>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</si>
  <si>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</si>
  <si>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</si>
  <si>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</si>
  <si>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</si>
  <si>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</si>
  <si>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</si>
  <si>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</si>
  <si>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</si>
  <si>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</si>
  <si>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</si>
  <si>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</si>
  <si>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</si>
  <si>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</si>
  <si>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</si>
  <si>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</si>
  <si>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</si>
  <si>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</si>
  <si>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</si>
  <si>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</si>
  <si>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</si>
  <si>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</si>
  <si>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</si>
  <si>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</si>
  <si>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</si>
  <si>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</si>
  <si>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</si>
  <si>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</si>
  <si>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</si>
  <si>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</si>
  <si>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</si>
  <si>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</si>
  <si>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</si>
  <si>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</si>
  <si>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</si>
  <si>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</si>
  <si>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</si>
  <si>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</si>
  <si>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</si>
  <si>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</si>
  <si>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</si>
  <si>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</si>
  <si>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</si>
  <si>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</si>
  <si>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</si>
  <si>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</si>
  <si>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</si>
  <si>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</si>
  <si>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</si>
  <si>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</si>
  <si>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</si>
  <si>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</si>
  <si>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</si>
  <si>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</si>
  <si>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</si>
  <si>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</si>
  <si>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</si>
  <si>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</si>
  <si>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</si>
  <si>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</si>
  <si>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</si>
  <si>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</si>
  <si>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</si>
  <si>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</si>
  <si>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</si>
  <si>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</si>
  <si>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</si>
  <si>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</si>
  <si>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</si>
  <si>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</si>
  <si>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</si>
  <si>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</si>
  <si>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</si>
  <si>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</si>
  <si>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</si>
  <si>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</si>
  <si>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</si>
  <si>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</si>
  <si>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</si>
  <si>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</si>
  <si>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</si>
  <si>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</si>
  <si>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</si>
  <si>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</si>
  <si>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</si>
  <si>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</si>
  <si>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</si>
  <si>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</si>
  <si>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</si>
  <si>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</si>
  <si>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</si>
  <si>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</si>
  <si>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</si>
  <si>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</si>
  <si>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</si>
  <si>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</si>
  <si>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</si>
  <si>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</si>
  <si>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</si>
  <si>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</si>
  <si>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</si>
  <si>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</si>
  <si>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</si>
  <si>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</si>
  <si>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</si>
  <si>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</si>
  <si>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</si>
  <si>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</si>
  <si>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</si>
  <si>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</si>
  <si>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</si>
  <si>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</si>
  <si>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</si>
  <si>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</si>
  <si>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</si>
  <si>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</si>
  <si>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</si>
  <si>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</si>
  <si>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</si>
  <si>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</si>
  <si>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</si>
  <si>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</si>
  <si>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</si>
  <si>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</si>
  <si>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</si>
  <si>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</si>
  <si>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</si>
  <si>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</si>
  <si>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</si>
  <si>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</si>
  <si>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</si>
  <si>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</si>
  <si>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</si>
  <si>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</si>
  <si>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</si>
  <si>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</si>
  <si>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</si>
  <si>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</si>
  <si>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</si>
  <si>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</si>
  <si>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</si>
  <si>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</si>
  <si>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</si>
  <si>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</si>
  <si>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</si>
  <si>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</si>
  <si>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</si>
  <si>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</si>
  <si>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</si>
  <si>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</si>
  <si>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</si>
  <si>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</si>
  <si>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</si>
  <si>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</si>
  <si>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</si>
  <si>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</si>
  <si>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</si>
  <si>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</si>
  <si>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</si>
  <si>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</si>
  <si>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</si>
  <si>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</si>
  <si>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</si>
  <si>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</si>
  <si>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</si>
  <si>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</si>
  <si>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</si>
  <si>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</si>
  <si>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</si>
  <si>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</si>
  <si>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</si>
  <si>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</si>
  <si>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</si>
  <si>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</si>
  <si>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</si>
  <si>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</si>
  <si>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</si>
  <si>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</si>
  <si>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</si>
  <si>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</si>
  <si>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</si>
  <si>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</si>
  <si>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</si>
  <si>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</si>
  <si>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</si>
  <si>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</si>
  <si>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</si>
  <si>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</si>
  <si>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</si>
  <si>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</si>
  <si>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</si>
  <si>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</si>
  <si>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</si>
  <si>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</si>
  <si>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</si>
  <si>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</si>
  <si>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</si>
  <si>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</si>
  <si>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</si>
  <si>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</si>
  <si>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</si>
  <si>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</si>
  <si>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</si>
  <si>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</si>
  <si>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</si>
  <si>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</si>
  <si>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</si>
  <si>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</si>
  <si>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</si>
  <si>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</si>
  <si>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</si>
  <si>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</si>
  <si>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</si>
  <si>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</si>
  <si>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</si>
  <si>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</si>
  <si>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</si>
  <si>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</si>
  <si>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</si>
  <si>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</si>
  <si>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</si>
  <si>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</si>
  <si>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</si>
  <si>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</si>
  <si>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</si>
  <si>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</si>
  <si>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</si>
  <si>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</si>
  <si>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</si>
  <si>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</si>
  <si>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</si>
  <si>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</si>
  <si>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</si>
  <si>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</si>
  <si>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</si>
  <si>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</si>
  <si>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</si>
  <si>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</si>
  <si>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</si>
  <si>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</si>
  <si>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</si>
  <si>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</si>
  <si>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</si>
  <si>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</si>
  <si>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</si>
  <si>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</si>
  <si>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</si>
  <si>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</si>
  <si>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</si>
  <si>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</si>
  <si>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</si>
  <si>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</si>
  <si>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</si>
  <si>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</si>
  <si>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</si>
  <si>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</si>
  <si>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</si>
  <si>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</si>
  <si>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</si>
  <si>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</si>
  <si>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</si>
  <si>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</si>
  <si>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</si>
  <si>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</si>
  <si>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</si>
  <si>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</si>
  <si>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</si>
  <si>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</si>
  <si>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</si>
  <si>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</si>
  <si>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</si>
  <si>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</si>
  <si>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</si>
  <si>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</si>
  <si>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</si>
  <si>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</si>
  <si>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</si>
  <si>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</si>
  <si>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</si>
  <si>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</si>
  <si>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</si>
  <si>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</si>
  <si>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</si>
  <si>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</si>
  <si>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</si>
  <si>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</si>
  <si>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</si>
  <si>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</si>
  <si>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</si>
  <si>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</si>
  <si>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</si>
  <si>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</si>
  <si>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</si>
  <si>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</si>
  <si>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</si>
  <si>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</si>
  <si>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</si>
  <si>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</si>
  <si>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</si>
  <si>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</si>
  <si>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</si>
  <si>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</si>
  <si>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</si>
  <si>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</si>
  <si>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</si>
  <si>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</si>
  <si>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</si>
  <si>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</si>
  <si>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</si>
  <si>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</si>
  <si>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</si>
  <si>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</si>
  <si>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</si>
  <si>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</si>
  <si>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</si>
  <si>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</si>
  <si>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</si>
  <si>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</si>
  <si>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</si>
  <si>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</si>
  <si>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</si>
  <si>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</si>
  <si>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</si>
  <si>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</si>
  <si>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</si>
  <si>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</si>
  <si>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</si>
  <si>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</si>
  <si>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</si>
  <si>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</si>
  <si>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</si>
  <si>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</si>
  <si>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</si>
  <si>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</si>
  <si>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</si>
  <si>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</si>
  <si>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</si>
  <si>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</si>
  <si>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</si>
  <si>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</si>
  <si>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</si>
  <si>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</si>
  <si>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</si>
  <si>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</si>
  <si>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</si>
  <si>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</si>
  <si>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</si>
  <si>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</si>
  <si>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</si>
  <si>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</si>
  <si>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</si>
  <si>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</si>
  <si>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</si>
  <si>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</si>
  <si>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</si>
  <si>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</si>
  <si>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</si>
  <si>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</si>
  <si>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</si>
  <si>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</si>
  <si>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</si>
  <si>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</si>
  <si>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</si>
  <si>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</si>
  <si>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</si>
  <si>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</si>
  <si>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</si>
  <si>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</si>
  <si>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</si>
  <si>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</si>
  <si>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</si>
  <si>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</si>
  <si>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</si>
  <si>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</si>
  <si>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</si>
  <si>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</si>
  <si>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</si>
  <si>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</si>
  <si>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</si>
  <si>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</si>
  <si>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</si>
  <si>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</si>
  <si>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</si>
  <si>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</si>
  <si>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</si>
  <si>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</si>
  <si>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</si>
  <si>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</si>
  <si>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</si>
  <si>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</si>
  <si>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</si>
  <si>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</si>
  <si>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</si>
  <si>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</si>
  <si>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</si>
  <si>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</si>
  <si>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</si>
  <si>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</si>
  <si>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</si>
  <si>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</si>
  <si>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</si>
  <si>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</si>
  <si>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</si>
  <si>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</si>
  <si>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</si>
  <si>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</si>
  <si>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</si>
  <si>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</si>
  <si>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</si>
  <si>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</si>
  <si>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</si>
  <si>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</si>
  <si>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</si>
  <si>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</si>
  <si>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</si>
  <si>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</si>
  <si>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</si>
  <si>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</si>
  <si>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</si>
  <si>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</si>
  <si>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</si>
  <si>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</si>
  <si>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</si>
  <si>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</si>
  <si>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</si>
  <si>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</si>
  <si>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</si>
  <si>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</si>
  <si>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</si>
  <si>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</si>
  <si>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</si>
  <si>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</si>
  <si>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</si>
  <si>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</si>
  <si>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</si>
  <si>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</si>
  <si>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</si>
  <si>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</si>
  <si>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</si>
  <si>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</si>
  <si>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</si>
  <si>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</si>
  <si>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</si>
  <si>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</si>
  <si>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</si>
  <si>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</si>
  <si>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</si>
  <si>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</si>
  <si>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</si>
  <si>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</si>
  <si>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</si>
  <si>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</si>
  <si>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</si>
  <si>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</si>
  <si>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</si>
  <si>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</si>
  <si>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</si>
  <si>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</si>
  <si>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</si>
  <si>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</si>
  <si>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</si>
  <si>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</si>
  <si>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</si>
  <si>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</si>
  <si>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</si>
  <si>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</si>
  <si>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</si>
  <si>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</si>
  <si>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</si>
  <si>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</si>
  <si>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</si>
  <si>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</si>
  <si>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</si>
  <si>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</si>
  <si>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</si>
  <si>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</si>
  <si>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</si>
  <si>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</si>
  <si>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</si>
  <si>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</si>
  <si>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</si>
  <si>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</si>
  <si>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</si>
  <si>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</si>
  <si>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</si>
  <si>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</si>
  <si>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</si>
  <si>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</si>
  <si>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</si>
  <si>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</si>
  <si>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</si>
  <si>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</si>
  <si>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</si>
  <si>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</si>
  <si>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</si>
  <si>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</si>
  <si>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</si>
  <si>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</si>
  <si>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</si>
  <si>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</si>
  <si>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</si>
  <si>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</si>
  <si>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</si>
  <si>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</si>
  <si>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</si>
  <si>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</si>
  <si>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</si>
  <si>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</si>
  <si>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</si>
  <si>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</si>
  <si>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</si>
  <si>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</si>
  <si>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</si>
  <si>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</si>
  <si>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</si>
  <si>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</si>
  <si>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</si>
  <si>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</si>
  <si>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</si>
  <si>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</si>
  <si>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</si>
  <si>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</si>
  <si>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</si>
  <si>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</si>
  <si>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</si>
  <si>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</si>
  <si>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</si>
  <si>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</si>
  <si>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</si>
  <si>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</si>
  <si>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</si>
  <si>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</si>
  <si>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</si>
  <si>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</si>
  <si>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</si>
  <si>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</si>
  <si>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</si>
  <si>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</si>
  <si>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</si>
  <si>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</si>
  <si>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</si>
  <si>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</si>
  <si>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</si>
  <si>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</si>
  <si>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</si>
  <si>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</si>
  <si>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</si>
  <si>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</si>
  <si>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</si>
  <si>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</si>
  <si>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</si>
  <si>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</si>
  <si>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</si>
  <si>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</si>
  <si>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</si>
  <si>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</si>
  <si>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</si>
  <si>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</si>
  <si>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</si>
  <si>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</si>
  <si>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</si>
  <si>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</si>
  <si>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</si>
  <si>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</si>
  <si>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</si>
  <si>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</si>
  <si>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</si>
  <si>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</si>
  <si>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</si>
  <si>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</si>
  <si>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</si>
  <si>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</si>
  <si>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</si>
  <si>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</si>
  <si>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</si>
  <si>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</si>
  <si>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</si>
  <si>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</si>
  <si>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</si>
  <si>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</si>
  <si>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</si>
  <si>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</si>
  <si>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</si>
  <si>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</si>
  <si>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</si>
  <si>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</si>
  <si>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</si>
  <si>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</si>
  <si>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</si>
  <si>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</si>
  <si>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</si>
  <si>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</si>
  <si>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</si>
  <si>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</si>
  <si>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</si>
  <si>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</si>
  <si>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</si>
  <si>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</si>
  <si>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</si>
  <si>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</si>
  <si>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</si>
  <si>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</si>
  <si>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</si>
  <si>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</si>
  <si>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</si>
  <si>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</si>
  <si>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</si>
  <si>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</si>
  <si>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</si>
  <si>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</si>
  <si>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</si>
  <si>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</si>
  <si>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</si>
  <si>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</si>
  <si>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</si>
  <si>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</si>
  <si>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</si>
  <si>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</si>
  <si>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</si>
  <si>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</si>
  <si>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</si>
  <si>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</si>
  <si>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</si>
  <si>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</si>
  <si>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</si>
  <si>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</si>
  <si>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</si>
  <si>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</si>
  <si>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</si>
  <si>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</si>
  <si>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</si>
  <si>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</si>
  <si>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</si>
  <si>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</si>
  <si>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</si>
  <si>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</si>
  <si>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</si>
  <si>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</si>
  <si>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</si>
  <si>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</si>
  <si>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</si>
  <si>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</si>
  <si>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</si>
  <si>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</si>
  <si>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</si>
  <si>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</si>
  <si>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</si>
  <si>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</si>
  <si>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</si>
  <si>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</si>
  <si>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</si>
  <si>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</si>
  <si>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</si>
  <si>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</si>
  <si>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</si>
  <si>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</si>
  <si>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</si>
  <si>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</si>
  <si>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</si>
  <si>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</si>
  <si>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</si>
  <si>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</si>
  <si>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</si>
  <si>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</si>
  <si>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</si>
  <si>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</si>
  <si>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</si>
  <si>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</si>
  <si>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</si>
  <si>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</si>
  <si>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</si>
  <si>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</si>
  <si>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</si>
  <si>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</si>
  <si>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</si>
  <si>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</si>
  <si>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</si>
  <si>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</si>
  <si>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</si>
  <si>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</si>
  <si>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</si>
  <si>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</si>
  <si>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</si>
  <si>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</si>
  <si>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</si>
  <si>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</si>
  <si>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</si>
  <si>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</si>
  <si>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</si>
  <si>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</si>
  <si>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</si>
  <si>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</si>
  <si>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</si>
  <si>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</si>
  <si>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</si>
  <si>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</si>
  <si>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</si>
  <si>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</si>
  <si>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</si>
  <si>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</si>
  <si>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</si>
  <si>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</si>
  <si>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</si>
  <si>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</si>
  <si>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</si>
  <si>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</si>
  <si>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</si>
  <si>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</si>
  <si>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</si>
  <si>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</si>
  <si>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</si>
  <si>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</si>
  <si>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</si>
  <si>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</si>
  <si>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</si>
  <si>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</si>
  <si>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</si>
  <si>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</si>
  <si>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</si>
  <si>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</si>
  <si>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</si>
  <si>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</si>
  <si>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</si>
  <si>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</si>
  <si>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</si>
  <si>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</si>
  <si>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</si>
  <si>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</si>
  <si>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</si>
  <si>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</si>
  <si>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</si>
  <si>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</si>
  <si>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</si>
  <si>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</si>
  <si>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</si>
  <si>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</si>
  <si>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</si>
  <si>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</si>
  <si>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</si>
  <si>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</si>
  <si>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</si>
  <si>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</si>
  <si>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</si>
  <si>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</si>
  <si>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</si>
  <si>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</si>
  <si>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</si>
  <si>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</si>
  <si>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</si>
  <si>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</si>
  <si>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</si>
  <si>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</si>
  <si>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</si>
  <si>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</si>
  <si>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</si>
  <si>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</si>
  <si>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</si>
  <si>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</si>
  <si>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</si>
  <si>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</si>
  <si>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</si>
  <si>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</si>
  <si>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</si>
  <si>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</si>
  <si>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</si>
  <si>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</si>
  <si>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</si>
  <si>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</si>
  <si>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</si>
  <si>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</si>
  <si>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</si>
  <si>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</si>
  <si>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</si>
  <si>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</si>
  <si>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</si>
  <si>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</si>
  <si>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</si>
  <si>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</si>
  <si>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</si>
  <si>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</si>
  <si>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</si>
  <si>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</si>
  <si>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</si>
  <si>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</si>
  <si>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</si>
  <si>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</si>
  <si>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</si>
  <si>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</si>
  <si>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</si>
  <si>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</si>
  <si>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</si>
  <si>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</si>
  <si>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</si>
  <si>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</si>
  <si>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</si>
  <si>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</si>
  <si>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</si>
  <si>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</si>
  <si>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</si>
  <si>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</si>
  <si>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</si>
  <si>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</si>
  <si>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</si>
  <si>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</si>
  <si>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</si>
  <si>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</si>
  <si>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</si>
  <si>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</si>
  <si>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</si>
  <si>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</si>
  <si>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</si>
  <si>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</si>
  <si>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</si>
  <si>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</si>
  <si>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</si>
  <si>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</si>
  <si>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</si>
  <si>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</si>
  <si>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</si>
  <si>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</si>
  <si>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</si>
  <si>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</si>
  <si>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</si>
  <si>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</si>
  <si>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</si>
  <si>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</si>
  <si>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</si>
  <si>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</si>
  <si>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</si>
  <si>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</si>
  <si>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</si>
  <si>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</si>
  <si>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</si>
  <si>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</si>
  <si>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</si>
  <si>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</si>
  <si>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</si>
  <si>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</si>
  <si>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</si>
  <si>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</si>
  <si>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</si>
  <si>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</si>
  <si>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</si>
  <si>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</si>
  <si>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</si>
  <si>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</si>
  <si>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</si>
  <si>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</si>
  <si>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</si>
  <si>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</si>
  <si>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</si>
  <si>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</si>
  <si>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</si>
  <si>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</si>
  <si>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</si>
  <si>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</si>
  <si>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</si>
  <si>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</si>
  <si>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</si>
  <si>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</si>
  <si>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</si>
  <si>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</si>
  <si>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</si>
  <si>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</si>
  <si>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</si>
  <si>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</si>
  <si>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</si>
  <si>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</si>
  <si>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</si>
  <si>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</si>
  <si>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</si>
  <si>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</si>
  <si>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</si>
  <si>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</si>
  <si>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</si>
  <si>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</si>
  <si>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</si>
  <si>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</si>
  <si>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</si>
  <si>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</si>
  <si>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</si>
  <si>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</si>
  <si>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</si>
  <si>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</si>
  <si>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</si>
  <si>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</si>
  <si>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</si>
  <si>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</si>
  <si>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</si>
  <si>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</si>
  <si>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</si>
  <si>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</si>
  <si>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</si>
  <si>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</si>
  <si>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</si>
  <si>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</si>
  <si>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</si>
  <si>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</si>
  <si>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</si>
  <si>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</si>
  <si>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</si>
  <si>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</si>
  <si>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</si>
  <si>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</si>
  <si>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</si>
  <si>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</si>
  <si>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</si>
  <si>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</si>
  <si>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</si>
  <si>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</si>
  <si>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</si>
  <si>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</si>
  <si>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</si>
  <si>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</si>
  <si>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</si>
  <si>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</si>
  <si>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</si>
  <si>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</si>
  <si>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</si>
  <si>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</si>
  <si>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</si>
  <si>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</si>
  <si>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</si>
  <si>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</si>
  <si>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</si>
  <si>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</si>
  <si>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</si>
  <si>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</si>
  <si>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</si>
  <si>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</si>
  <si>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</si>
  <si>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</si>
  <si>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</si>
  <si>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</si>
  <si>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</si>
  <si>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</si>
  <si>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</si>
  <si>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</si>
  <si>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</si>
  <si>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</si>
  <si>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</si>
  <si>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</si>
  <si>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</si>
  <si>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</si>
  <si>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</si>
  <si>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</si>
  <si>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</si>
  <si>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</si>
  <si>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</si>
  <si>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</si>
  <si>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</si>
  <si>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</si>
  <si>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</si>
  <si>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</si>
  <si>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</si>
  <si>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</si>
  <si>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</si>
  <si>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</si>
  <si>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</si>
  <si>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</si>
  <si>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</si>
  <si>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</si>
  <si>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</si>
  <si>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</si>
  <si>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</si>
  <si>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</si>
  <si>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</si>
  <si>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</si>
  <si>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</si>
  <si>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</si>
  <si>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</si>
  <si>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</si>
  <si>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</si>
  <si>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</si>
  <si>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</si>
  <si>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</si>
  <si>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</si>
  <si>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</si>
  <si>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</si>
  <si>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</si>
  <si>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</si>
  <si>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</si>
  <si>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</si>
  <si>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</si>
  <si>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</si>
  <si>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</si>
  <si>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</si>
  <si>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</si>
  <si>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</si>
  <si>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</si>
  <si>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</si>
  <si>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</si>
  <si>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</si>
  <si>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</si>
  <si>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</si>
  <si>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</si>
  <si>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</si>
  <si>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</si>
  <si>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</si>
  <si>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</si>
  <si>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</si>
  <si>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</si>
  <si>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</si>
  <si>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</si>
  <si>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</si>
  <si>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</si>
  <si>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</si>
  <si>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</si>
  <si>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</si>
  <si>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</si>
  <si>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</si>
  <si>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</si>
  <si>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</si>
  <si>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</si>
  <si>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</si>
  <si>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</si>
  <si>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</si>
  <si>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</si>
  <si>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</si>
  <si>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</si>
  <si>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</si>
  <si>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</si>
  <si>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</si>
  <si>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</si>
  <si>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</si>
  <si>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</si>
  <si>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</si>
  <si>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</si>
  <si>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</si>
  <si>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</si>
  <si>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</si>
  <si>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</si>
  <si>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</si>
  <si>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</si>
  <si>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</si>
  <si>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</si>
  <si>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</si>
  <si>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</si>
  <si>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</si>
  <si>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</si>
  <si>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</si>
  <si>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</si>
  <si>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</si>
  <si>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</si>
  <si>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</si>
  <si>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</si>
  <si>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</si>
  <si>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</si>
  <si>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</si>
  <si>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</si>
  <si>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</si>
  <si>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</si>
  <si>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</si>
  <si>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</si>
  <si>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</si>
  <si>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</si>
  <si>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</si>
  <si>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</si>
  <si>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</si>
  <si>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</si>
  <si>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</si>
  <si>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</si>
  <si>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</si>
  <si>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</si>
  <si>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</si>
  <si>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</si>
  <si>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</si>
  <si>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</si>
  <si>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</si>
  <si>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</si>
  <si>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</si>
  <si>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</si>
  <si>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</si>
  <si>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</si>
  <si>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</si>
  <si>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</si>
  <si>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</si>
  <si>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</si>
  <si>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</si>
  <si>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</si>
  <si>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</si>
  <si>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</si>
  <si>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</si>
  <si>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</si>
  <si>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</si>
  <si>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</si>
  <si>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</si>
  <si>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</si>
  <si>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</si>
  <si>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</si>
  <si>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</si>
  <si>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</si>
  <si>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</si>
  <si>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</si>
  <si>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</si>
  <si>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</si>
  <si>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</si>
  <si>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</si>
  <si>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</si>
  <si>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</si>
  <si>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</si>
  <si>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</si>
  <si>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</si>
  <si>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</si>
  <si>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</si>
  <si>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</si>
  <si>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</si>
  <si>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</si>
  <si>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</si>
  <si>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</si>
  <si>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</si>
  <si>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</si>
  <si>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</si>
  <si>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</si>
  <si>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</si>
  <si>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</si>
  <si>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</si>
  <si>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</si>
  <si>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</si>
  <si>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</si>
  <si>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</si>
  <si>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</si>
  <si>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</si>
  <si>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</si>
  <si>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</si>
  <si>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</si>
  <si>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</si>
  <si>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</si>
  <si>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</si>
  <si>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</si>
  <si>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</si>
  <si>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</si>
  <si>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</si>
  <si>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</si>
  <si>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</si>
  <si>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</si>
  <si>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</si>
  <si>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</si>
  <si>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</si>
  <si>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</si>
  <si>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</si>
  <si>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</si>
  <si>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</si>
  <si>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</si>
  <si>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</si>
  <si>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</si>
  <si>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</si>
  <si>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</si>
  <si>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</si>
  <si>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</si>
  <si>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</si>
  <si>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</si>
  <si>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</si>
  <si>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</si>
  <si>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</si>
  <si>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</si>
  <si>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</si>
  <si>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</si>
  <si>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</si>
  <si>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</si>
  <si>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</si>
  <si>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</si>
  <si>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</si>
  <si>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</si>
  <si>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</si>
  <si>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</si>
  <si>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</si>
  <si>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</si>
  <si>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</si>
  <si>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</si>
  <si>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</si>
  <si>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</si>
  <si>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</si>
  <si>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</si>
  <si>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</si>
  <si>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</si>
  <si>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</si>
  <si>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</si>
  <si>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</si>
  <si>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</si>
  <si>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</si>
  <si>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</si>
  <si>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</si>
  <si>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</si>
  <si>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</si>
  <si>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</si>
  <si>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</si>
  <si>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</si>
  <si>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</si>
  <si>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</si>
  <si>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</si>
  <si>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</si>
  <si>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</si>
  <si>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</si>
  <si>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</si>
  <si>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</si>
  <si>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</si>
  <si>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</si>
  <si>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</si>
  <si>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</si>
  <si>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</si>
  <si>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</si>
  <si>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</si>
  <si>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</si>
  <si>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</si>
  <si>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</si>
  <si>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</si>
  <si>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</si>
  <si>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</si>
  <si>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</si>
  <si>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</si>
  <si>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</si>
  <si>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</si>
  <si>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</si>
  <si>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</si>
  <si>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</si>
  <si>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</si>
  <si>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</si>
  <si>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</si>
  <si>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</si>
  <si>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</si>
  <si>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</si>
  <si>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</si>
  <si>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</si>
  <si>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</si>
  <si>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</si>
  <si>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</si>
  <si>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</si>
  <si>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</si>
  <si>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</si>
  <si>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</si>
  <si>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</si>
  <si>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</si>
  <si>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</si>
  <si>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</si>
  <si>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</si>
  <si>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</si>
  <si>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</si>
  <si>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</si>
  <si>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</si>
  <si>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</si>
  <si>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</si>
  <si>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</si>
  <si>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</si>
  <si>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</si>
  <si>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</si>
  <si>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</si>
  <si>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</si>
  <si>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</si>
  <si>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</si>
  <si>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</si>
  <si>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</si>
  <si>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</si>
  <si>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</si>
  <si>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</si>
  <si>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</si>
  <si>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</si>
  <si>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</si>
  <si>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</si>
  <si>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</si>
  <si>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</si>
  <si>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</si>
  <si>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</si>
  <si>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</si>
  <si>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</si>
  <si>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</si>
  <si>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</si>
  <si>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</si>
  <si>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</si>
  <si>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</si>
  <si>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</si>
  <si>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</si>
  <si>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</si>
  <si>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</si>
  <si>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</si>
  <si>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</si>
  <si>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</si>
  <si>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</si>
  <si>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</si>
  <si>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</si>
  <si>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</si>
  <si>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</si>
  <si>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</si>
  <si>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</si>
  <si>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</si>
  <si>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</si>
  <si>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</si>
  <si>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</si>
  <si>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</si>
  <si>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</si>
  <si>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</si>
  <si>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</si>
  <si>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</si>
  <si>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</si>
  <si>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</si>
  <si>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</si>
  <si>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</si>
  <si>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</si>
  <si>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</si>
  <si>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</si>
  <si>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</si>
  <si>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</si>
  <si>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</si>
  <si>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</si>
  <si>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</si>
  <si>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</si>
  <si>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</si>
  <si>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</si>
  <si>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</si>
  <si>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</si>
  <si>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</si>
  <si>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</si>
  <si>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</si>
  <si>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</si>
  <si>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</si>
  <si>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</si>
  <si>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</si>
  <si>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</si>
  <si>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</si>
  <si>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</si>
  <si>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</si>
  <si>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</si>
  <si>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</si>
  <si>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</si>
  <si>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</si>
  <si>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</si>
  <si>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</si>
  <si>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</si>
  <si>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</si>
  <si>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</si>
  <si>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</si>
  <si>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</si>
  <si>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</si>
  <si>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</si>
  <si>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</si>
  <si>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</si>
  <si>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</si>
  <si>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</si>
  <si>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</si>
  <si>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</si>
  <si>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</si>
  <si>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</si>
  <si>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</si>
  <si>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</si>
  <si>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</si>
  <si>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</si>
  <si>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</si>
  <si>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</si>
  <si>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</si>
  <si>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</si>
  <si>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</si>
  <si>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</si>
  <si>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</si>
  <si>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</si>
  <si>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</si>
  <si>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</si>
  <si>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</si>
  <si>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</si>
  <si>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</si>
  <si>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</si>
  <si>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</si>
  <si>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</si>
  <si>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</si>
  <si>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</si>
  <si>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</si>
  <si>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</si>
  <si>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</si>
  <si>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</si>
  <si>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</si>
  <si>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</si>
  <si>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</si>
  <si>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</si>
  <si>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</si>
  <si>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</si>
  <si>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</si>
  <si>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</si>
  <si>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</si>
  <si>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</si>
  <si>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</si>
  <si>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</si>
  <si>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</si>
  <si>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</si>
  <si>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</si>
  <si>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</si>
  <si>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</si>
  <si>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</si>
  <si>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</si>
  <si>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</si>
  <si>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</si>
  <si>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</si>
  <si>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</si>
  <si>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</si>
  <si>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</si>
  <si>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</si>
  <si>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</si>
  <si>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</si>
  <si>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</si>
  <si>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</si>
  <si>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</si>
  <si>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</si>
  <si>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</si>
  <si>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</si>
  <si>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</si>
  <si>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</si>
  <si>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</si>
  <si>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</si>
  <si>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</si>
  <si>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</si>
  <si>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</si>
  <si>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</si>
  <si>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</si>
  <si>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</si>
  <si>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</si>
  <si>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</si>
  <si>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</si>
  <si>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</si>
  <si>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</si>
  <si>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</si>
  <si>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</si>
  <si>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</si>
  <si>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</si>
  <si>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</si>
  <si>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</si>
  <si>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</si>
  <si>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</si>
  <si>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</si>
  <si>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</si>
  <si>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</si>
  <si>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</si>
  <si>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</si>
  <si>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</si>
  <si>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</si>
  <si>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</si>
  <si>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</si>
  <si>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</si>
  <si>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</si>
  <si>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</si>
  <si>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</si>
  <si>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</si>
  <si>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</si>
  <si>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</si>
  <si>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</si>
  <si>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</si>
  <si>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</si>
  <si>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</si>
  <si>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</si>
  <si>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</si>
  <si>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</si>
  <si>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</si>
  <si>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</si>
  <si>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</si>
  <si>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</si>
  <si>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</si>
  <si>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</si>
  <si>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</si>
  <si>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</si>
  <si>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</si>
  <si>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</si>
  <si>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</si>
  <si>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</si>
  <si>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</si>
  <si>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</si>
  <si>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</si>
  <si>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</si>
  <si>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</si>
  <si>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</si>
  <si>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</si>
  <si>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</si>
  <si>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</si>
  <si>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</si>
  <si>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</si>
  <si>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</si>
  <si>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</si>
  <si>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</si>
  <si>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</si>
  <si>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</si>
  <si>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</si>
  <si>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</si>
  <si>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</si>
  <si>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</si>
  <si>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</si>
  <si>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</si>
  <si>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</si>
  <si>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</si>
  <si>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</si>
  <si>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</si>
  <si>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</si>
  <si>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</si>
  <si>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</si>
  <si>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</si>
  <si>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</si>
  <si>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</si>
  <si>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</si>
  <si>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</si>
  <si>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</si>
  <si>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</si>
  <si>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</si>
  <si>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</si>
  <si>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</si>
  <si>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</si>
  <si>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</si>
  <si>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</si>
  <si>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</si>
  <si>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</si>
  <si>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</si>
  <si>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</si>
  <si>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</si>
  <si>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</si>
  <si>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</si>
  <si>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</si>
  <si>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</si>
  <si>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</si>
  <si>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</si>
  <si>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</si>
  <si>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</si>
  <si>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</si>
  <si>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</si>
  <si>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</si>
  <si>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</si>
  <si>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</si>
  <si>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</si>
  <si>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</si>
  <si>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</si>
  <si>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</si>
  <si>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</si>
  <si>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</si>
  <si>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</si>
  <si>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</si>
  <si>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</si>
  <si>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</si>
  <si>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</si>
  <si>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</si>
  <si>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</si>
  <si>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</si>
  <si>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</si>
  <si>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</si>
  <si>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</si>
  <si>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</si>
  <si>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</si>
  <si>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</si>
  <si>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</si>
  <si>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</si>
  <si>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</si>
  <si>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</si>
  <si>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</si>
  <si>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</si>
  <si>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</si>
  <si>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</si>
  <si>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</si>
  <si>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</si>
  <si>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</si>
  <si>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</si>
  <si>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</si>
  <si>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</si>
  <si>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</si>
  <si>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</si>
  <si>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</si>
  <si>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</si>
  <si>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</si>
  <si>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</si>
  <si>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</si>
  <si>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</si>
  <si>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</si>
  <si>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</si>
  <si>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</si>
  <si>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</si>
  <si>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</si>
  <si>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</si>
  <si>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</si>
  <si>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</si>
  <si>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</si>
  <si>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</si>
  <si>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</si>
  <si>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</si>
  <si>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</si>
  <si>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</si>
  <si>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</si>
  <si>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</si>
  <si>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</si>
  <si>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</si>
  <si>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</si>
  <si>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</si>
  <si>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</si>
  <si>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</si>
  <si>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</si>
  <si>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</si>
  <si>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</si>
  <si>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</si>
  <si>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</si>
  <si>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</si>
  <si>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</si>
  <si>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</si>
  <si>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</si>
  <si>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</si>
  <si>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</si>
  <si>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</si>
  <si>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</si>
  <si>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</si>
  <si>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</si>
  <si>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</si>
  <si>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</si>
  <si>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</si>
  <si>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</si>
  <si>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</si>
  <si>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</si>
  <si>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</si>
  <si>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</si>
  <si>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</si>
  <si>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</si>
  <si>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</si>
  <si>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</si>
  <si>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</si>
  <si>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</si>
  <si>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</si>
  <si>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</si>
  <si>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</si>
  <si>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</si>
  <si>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</si>
  <si>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</si>
  <si>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</si>
  <si>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</si>
  <si>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</si>
  <si>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</si>
  <si>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</si>
  <si>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</si>
  <si>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</si>
  <si>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</si>
  <si>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</si>
  <si>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</si>
  <si>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</si>
  <si>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</si>
  <si>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</si>
  <si>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</si>
  <si>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</si>
  <si>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</si>
  <si>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</si>
  <si>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</si>
  <si>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</si>
  <si>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</si>
  <si>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</si>
  <si>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</si>
  <si>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</si>
  <si>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</si>
  <si>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</si>
  <si>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</si>
  <si>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</si>
  <si>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</si>
  <si>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</si>
  <si>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</si>
  <si>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</si>
  <si>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</si>
  <si>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</si>
  <si>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</si>
  <si>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</si>
  <si>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</si>
  <si>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</si>
  <si>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</si>
  <si>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</si>
  <si>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</si>
  <si>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</si>
  <si>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</si>
  <si>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</si>
  <si>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</si>
  <si>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</si>
  <si>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</si>
  <si>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</si>
  <si>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</si>
  <si>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</si>
  <si>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</si>
  <si>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</si>
  <si>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</si>
  <si>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</si>
  <si>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</si>
  <si>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</si>
  <si>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</si>
  <si>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</si>
  <si>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</si>
  <si>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</si>
  <si>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</si>
  <si>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</si>
  <si>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</si>
  <si>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</si>
  <si>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</si>
  <si>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</si>
  <si>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</si>
  <si>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</si>
  <si>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</si>
  <si>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</si>
  <si>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</si>
  <si>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</si>
  <si>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</si>
  <si>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</si>
  <si>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</si>
  <si>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</si>
  <si>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</si>
  <si>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</si>
  <si>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</si>
  <si>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</si>
  <si>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</si>
  <si>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</si>
  <si>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</si>
  <si>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</si>
  <si>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</si>
  <si>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</si>
  <si>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</si>
  <si>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</si>
  <si>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</si>
  <si>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</si>
  <si>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</si>
  <si>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</si>
  <si>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</si>
  <si>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</si>
  <si>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</si>
  <si>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</si>
  <si>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</si>
  <si>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</si>
  <si>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</si>
  <si>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</si>
  <si>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</si>
  <si>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</si>
  <si>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</si>
  <si>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</si>
  <si>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</si>
  <si>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</si>
  <si>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</si>
  <si>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</si>
  <si>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</si>
  <si>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</si>
  <si>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</si>
  <si>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</si>
  <si>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</si>
  <si>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</si>
  <si>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</si>
  <si>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</si>
  <si>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</si>
  <si>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</si>
  <si>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</si>
  <si>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</si>
  <si>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</si>
  <si>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</si>
  <si>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</si>
  <si>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</si>
  <si>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</si>
  <si>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</si>
  <si>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</si>
  <si>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</si>
  <si>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</si>
  <si>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</si>
  <si>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</si>
  <si>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</si>
  <si>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</si>
  <si>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</si>
  <si>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</si>
  <si>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</si>
  <si>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</si>
  <si>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</si>
  <si>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</si>
  <si>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</si>
  <si>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</si>
  <si>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</si>
  <si>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</si>
  <si>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</si>
  <si>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</si>
  <si>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</si>
  <si>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</si>
  <si>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</si>
  <si>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</si>
  <si>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</si>
  <si>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</si>
  <si>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</si>
  <si>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</si>
  <si>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</si>
  <si>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</si>
  <si>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</si>
  <si>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</si>
  <si>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</si>
  <si>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</si>
  <si>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</si>
  <si>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</si>
  <si>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</si>
  <si>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</si>
  <si>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</si>
  <si>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</si>
  <si>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</si>
  <si>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</si>
  <si>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</si>
  <si>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</si>
  <si>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</si>
  <si>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</si>
  <si>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</si>
  <si>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</si>
  <si>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</si>
  <si>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</si>
  <si>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</si>
  <si>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</si>
  <si>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</si>
  <si>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</si>
  <si>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</si>
  <si>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</si>
  <si>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</si>
  <si>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</si>
  <si>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</si>
  <si>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</si>
  <si>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</si>
  <si>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</si>
  <si>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</si>
  <si>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</si>
  <si>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</si>
  <si>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</si>
  <si>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</si>
  <si>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</si>
  <si>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</si>
  <si>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</si>
  <si>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</si>
  <si>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</si>
  <si>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</si>
  <si>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</si>
  <si>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</si>
  <si>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</si>
  <si>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</si>
  <si>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</si>
  <si>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</si>
  <si>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</si>
  <si>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</si>
  <si>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</si>
  <si>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</si>
  <si>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</si>
  <si>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</si>
  <si>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</si>
  <si>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</si>
  <si>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</si>
  <si>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</si>
  <si>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</si>
  <si>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</si>
  <si>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</si>
  <si>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</si>
  <si>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</si>
  <si>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</si>
  <si>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</si>
  <si>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</si>
  <si>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</si>
  <si>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</si>
  <si>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</si>
  <si>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</si>
  <si>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</si>
  <si>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</si>
  <si>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</si>
  <si>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</si>
  <si>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</si>
  <si>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</si>
  <si>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</si>
  <si>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</si>
  <si>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</si>
  <si>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</si>
  <si>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</si>
  <si>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</si>
  <si>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</si>
  <si>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</si>
  <si>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</si>
  <si>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</si>
  <si>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</si>
  <si>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</si>
  <si>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</si>
  <si>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</si>
  <si>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</si>
  <si>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</si>
  <si>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</si>
  <si>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</si>
  <si>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</si>
  <si>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</si>
  <si>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</si>
  <si>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</si>
  <si>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</si>
  <si>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</si>
  <si>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</si>
  <si>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</si>
  <si>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</si>
  <si>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</si>
  <si>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</si>
  <si>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</si>
  <si>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</si>
  <si>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</si>
  <si>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</si>
  <si>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</si>
  <si>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</si>
  <si>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</si>
  <si>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</si>
  <si>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</si>
  <si>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</si>
  <si>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</si>
  <si>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</si>
  <si>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</si>
  <si>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</si>
  <si>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</si>
  <si>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</si>
  <si>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</si>
  <si>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</si>
  <si>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</si>
  <si>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</si>
  <si>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</si>
  <si>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</si>
  <si>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</si>
  <si>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</si>
  <si>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</si>
  <si>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</si>
  <si>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</si>
  <si>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</si>
  <si>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</si>
  <si>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</si>
  <si>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</si>
  <si>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</si>
  <si>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</si>
  <si>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</si>
  <si>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</si>
  <si>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</si>
  <si>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</si>
  <si>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</si>
  <si>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</si>
  <si>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</si>
  <si>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</si>
  <si>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</si>
  <si>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</si>
  <si>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</si>
  <si>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</si>
  <si>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</si>
  <si>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</si>
  <si>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</si>
  <si>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</si>
  <si>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</si>
  <si>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</si>
  <si>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</si>
  <si>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</si>
  <si>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</si>
  <si>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</si>
  <si>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</si>
  <si>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</si>
  <si>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</si>
  <si>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</si>
  <si>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</si>
  <si>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</si>
  <si>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</si>
  <si>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</si>
  <si>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</si>
  <si>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</si>
  <si>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</si>
  <si>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</si>
  <si>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</si>
  <si>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</si>
  <si>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</si>
  <si>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</si>
  <si>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</si>
  <si>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</si>
  <si>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</si>
  <si>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</si>
  <si>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</si>
  <si>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</si>
  <si>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</si>
  <si>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</si>
  <si>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</si>
  <si>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</si>
  <si>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</si>
  <si>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</si>
  <si>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</si>
  <si>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</si>
  <si>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</si>
  <si>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</si>
  <si>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</si>
  <si>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</si>
  <si>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</si>
  <si>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</si>
  <si>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</si>
  <si>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</si>
  <si>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</si>
  <si>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</si>
  <si>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</si>
  <si>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</si>
  <si>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</si>
  <si>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</si>
  <si>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</si>
  <si>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</si>
  <si>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</si>
  <si>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</si>
  <si>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</si>
  <si>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</si>
  <si>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</si>
  <si>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</si>
  <si>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</si>
  <si>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</si>
  <si>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</si>
  <si>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</si>
  <si>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</si>
  <si>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</si>
  <si>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</si>
  <si>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</si>
  <si>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</si>
  <si>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</si>
  <si>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</si>
  <si>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</si>
  <si>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</si>
  <si>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</si>
  <si>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</si>
  <si>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</si>
  <si>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</si>
  <si>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</si>
  <si>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</si>
  <si>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</si>
  <si>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</si>
  <si>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</si>
  <si>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</si>
  <si>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</si>
  <si>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</si>
  <si>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</si>
  <si>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</si>
  <si>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</si>
  <si>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</si>
  <si>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</si>
  <si>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</si>
  <si>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</si>
  <si>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</si>
  <si>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</si>
  <si>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</si>
  <si>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</si>
  <si>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</si>
  <si>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</si>
  <si>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</si>
  <si>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</si>
  <si>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</si>
  <si>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</si>
  <si>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</si>
  <si>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</si>
  <si>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</si>
  <si>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</si>
  <si>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</si>
  <si>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</si>
  <si>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</si>
  <si>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</si>
  <si>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</si>
  <si>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</si>
  <si>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</si>
  <si>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</si>
  <si>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</si>
  <si>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</si>
  <si>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</si>
  <si>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</si>
  <si>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</si>
  <si>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</si>
  <si>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</si>
  <si>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</si>
  <si>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</si>
  <si>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</si>
  <si>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</si>
  <si>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</si>
  <si>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</si>
  <si>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</si>
  <si>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</si>
  <si>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</si>
  <si>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</si>
  <si>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</si>
  <si>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</si>
  <si>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</si>
  <si>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</si>
  <si>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</si>
  <si>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</si>
  <si>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</si>
  <si>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</si>
  <si>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</si>
  <si>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</si>
  <si>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</si>
  <si>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</si>
  <si>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</si>
  <si>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</si>
  <si>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</si>
  <si>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</si>
  <si>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</si>
  <si>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</si>
  <si>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</si>
  <si>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</si>
  <si>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</si>
  <si>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</si>
  <si>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</si>
  <si>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</si>
  <si>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</si>
  <si>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</si>
  <si>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</si>
  <si>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</si>
  <si>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</si>
  <si>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</si>
  <si>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</si>
  <si>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</si>
  <si>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</si>
  <si>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</si>
  <si>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</si>
  <si>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</si>
  <si>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</si>
  <si>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</si>
  <si>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</si>
  <si>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</si>
  <si>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</si>
  <si>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</si>
  <si>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</si>
  <si>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</si>
  <si>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</si>
  <si>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</si>
  <si>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</si>
  <si>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</si>
  <si>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</si>
  <si>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</si>
  <si>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</si>
  <si>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</si>
  <si>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</si>
  <si>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</si>
  <si>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</si>
  <si>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</si>
  <si>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</si>
  <si>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</si>
  <si>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</si>
  <si>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</si>
  <si>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</si>
  <si>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</si>
  <si>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</si>
  <si>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</si>
  <si>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</si>
  <si>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</si>
  <si>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</si>
  <si>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</si>
  <si>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</si>
  <si>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</si>
  <si>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</si>
  <si>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</si>
  <si>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</si>
  <si>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</si>
  <si>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</si>
  <si>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</si>
  <si>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</si>
  <si>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</si>
  <si>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</si>
  <si>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</si>
  <si>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</si>
  <si>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</si>
  <si>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</si>
  <si>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</si>
  <si>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</si>
  <si>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</si>
  <si>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</si>
  <si>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</si>
  <si>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</si>
  <si>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</si>
  <si>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</si>
  <si>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</si>
  <si>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</si>
  <si>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</si>
  <si>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</si>
  <si>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</si>
  <si>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</si>
  <si>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</si>
  <si>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</si>
  <si>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</si>
  <si>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</si>
  <si>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</si>
  <si>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</si>
  <si>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</si>
  <si>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</si>
  <si>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</si>
  <si>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</si>
  <si>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</si>
  <si>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</si>
  <si>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</si>
  <si>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</si>
  <si>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</si>
  <si>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</si>
  <si>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</si>
  <si>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</si>
  <si>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</si>
  <si>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</si>
  <si>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</si>
  <si>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</si>
  <si>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</si>
  <si>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</si>
  <si>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</si>
  <si>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</si>
  <si>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</si>
  <si>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</si>
  <si>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</si>
  <si>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</si>
  <si>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</si>
  <si>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</si>
  <si>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</si>
  <si>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</si>
  <si>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</si>
  <si>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</si>
  <si>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</si>
  <si>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</si>
  <si>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</si>
  <si>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</si>
  <si>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</si>
  <si>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</si>
  <si>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</si>
  <si>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</si>
  <si>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</si>
  <si>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</si>
  <si>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</si>
  <si>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</si>
  <si>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</si>
  <si>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</si>
  <si>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</si>
  <si>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</si>
  <si>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</si>
  <si>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</si>
  <si>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</si>
  <si>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</si>
  <si>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</si>
  <si>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</si>
  <si>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</si>
  <si>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</si>
  <si>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</si>
  <si>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</si>
  <si>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</si>
  <si>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</si>
  <si>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</si>
  <si>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</si>
  <si>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</si>
  <si>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</si>
  <si>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</si>
  <si>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</si>
  <si>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</si>
  <si>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</si>
  <si>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</si>
  <si>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</si>
  <si>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</si>
  <si>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</si>
  <si>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</si>
  <si>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</si>
  <si>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</si>
  <si>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</si>
  <si>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</si>
  <si>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</si>
  <si>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</si>
  <si>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</si>
  <si>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</si>
  <si>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</si>
  <si>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</si>
  <si>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</si>
  <si>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</si>
  <si>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</si>
  <si>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</si>
  <si>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</si>
  <si>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</si>
  <si>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</si>
  <si>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</si>
  <si>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</si>
  <si>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</si>
  <si>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</si>
  <si>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</si>
  <si>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</si>
  <si>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</si>
  <si>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</si>
  <si>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</si>
  <si>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</si>
  <si>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</si>
  <si>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</si>
  <si>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</si>
  <si>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</si>
  <si>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</si>
  <si>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</si>
  <si>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</si>
  <si>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</si>
  <si>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</si>
  <si>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</si>
  <si>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</si>
  <si>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</si>
  <si>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</si>
  <si>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</si>
  <si>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</si>
  <si>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</si>
  <si>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</si>
  <si>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</si>
  <si>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</si>
  <si>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</si>
  <si>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</si>
  <si>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</si>
  <si>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</si>
  <si>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</si>
  <si>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</si>
  <si>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</si>
  <si>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</si>
  <si>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</si>
  <si>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</si>
  <si>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</si>
  <si>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</si>
  <si>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</si>
  <si>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</si>
  <si>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</si>
  <si>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</si>
  <si>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</si>
  <si>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</si>
  <si>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</si>
  <si>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</si>
  <si>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</si>
  <si>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</si>
  <si>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</si>
  <si>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</si>
  <si>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</si>
  <si>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</si>
  <si>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</si>
  <si>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</si>
  <si>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</si>
  <si>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</si>
  <si>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</si>
  <si>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</si>
  <si>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</si>
  <si>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</si>
  <si>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</si>
  <si>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</si>
  <si>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</si>
  <si>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</si>
  <si>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</si>
  <si>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</si>
  <si>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</si>
  <si>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</si>
  <si>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</si>
  <si>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</si>
  <si>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</si>
  <si>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</si>
  <si>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</si>
  <si>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</si>
  <si>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</si>
  <si>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</si>
  <si>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</si>
  <si>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</si>
  <si>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</si>
  <si>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</si>
  <si>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</si>
  <si>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</si>
  <si>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</si>
  <si>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</si>
  <si>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</si>
  <si>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</si>
  <si>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</si>
  <si>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</si>
  <si>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</si>
  <si>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</si>
  <si>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</si>
  <si>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</si>
  <si>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</si>
  <si>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</si>
  <si>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</si>
  <si>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</si>
  <si>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</si>
  <si>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</si>
  <si>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</si>
  <si>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</si>
  <si>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</si>
  <si>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</si>
  <si>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</si>
  <si>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</si>
  <si>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</si>
  <si>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</si>
  <si>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</si>
  <si>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</si>
  <si>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</si>
  <si>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</si>
  <si>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</si>
  <si>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</si>
  <si>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</si>
  <si>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</si>
  <si>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</si>
  <si>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</si>
  <si>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</si>
  <si>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</si>
  <si>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</si>
  <si>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</si>
  <si>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</si>
  <si>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</si>
  <si>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</si>
  <si>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</si>
  <si>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</si>
  <si>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</si>
  <si>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</si>
  <si>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</si>
  <si>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</si>
  <si>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</si>
  <si>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</si>
  <si>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</si>
  <si>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</si>
  <si>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</si>
  <si>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</si>
  <si>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</si>
  <si>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</si>
  <si>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</si>
  <si>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</si>
  <si>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</si>
  <si>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</si>
  <si>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</si>
  <si>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</si>
  <si>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</si>
  <si>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</si>
  <si>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</si>
  <si>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</si>
  <si>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</si>
  <si>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</si>
  <si>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</si>
  <si>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</si>
  <si>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</si>
  <si>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</si>
  <si>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</si>
  <si>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</si>
  <si>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</si>
  <si>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</si>
  <si>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</si>
  <si>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</si>
  <si>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</si>
  <si>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</si>
  <si>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</si>
  <si>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</si>
  <si>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</si>
  <si>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</si>
  <si>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</si>
  <si>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</si>
  <si>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</si>
  <si>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</si>
  <si>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</si>
  <si>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</si>
  <si>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</si>
  <si>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</si>
  <si>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</si>
  <si>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</si>
  <si>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</si>
  <si>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</si>
  <si>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</si>
  <si>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</si>
  <si>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</si>
  <si>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</si>
  <si>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</si>
  <si>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</si>
  <si>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</si>
  <si>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</si>
  <si>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</si>
  <si>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</si>
  <si>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</si>
  <si>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</si>
  <si>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</si>
  <si>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</si>
  <si>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</si>
  <si>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</si>
  <si>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</si>
  <si>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</si>
  <si>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</si>
  <si>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</si>
  <si>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</si>
  <si>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</si>
  <si>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</si>
  <si>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</si>
  <si>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</si>
  <si>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</si>
  <si>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</si>
  <si>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</si>
  <si>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</si>
  <si>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</si>
  <si>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</si>
  <si>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</si>
  <si>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</si>
  <si>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</si>
  <si>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</si>
  <si>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</si>
  <si>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</si>
  <si>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</si>
  <si>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</si>
  <si>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</si>
  <si>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</si>
  <si>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</si>
  <si>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</si>
  <si>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</si>
  <si>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</si>
  <si>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</si>
  <si>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</si>
  <si>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</si>
  <si>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</si>
  <si>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</si>
  <si>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</si>
  <si>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</si>
  <si>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</si>
  <si>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</si>
  <si>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</si>
  <si>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</si>
  <si>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</si>
  <si>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</si>
  <si>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</si>
  <si>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</si>
  <si>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</si>
  <si>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</si>
  <si>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</si>
  <si>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</si>
  <si>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</si>
  <si>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</si>
  <si>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</si>
  <si>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</si>
  <si>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</si>
  <si>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</si>
  <si>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</si>
  <si>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</si>
  <si>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</si>
  <si>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</si>
  <si>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</si>
  <si>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</si>
  <si>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</si>
  <si>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</si>
  <si>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</si>
  <si>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</si>
  <si>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</si>
  <si>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</si>
  <si>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</si>
  <si>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</si>
  <si>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</si>
  <si>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</si>
  <si>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</si>
  <si>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</si>
  <si>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</si>
  <si>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</si>
  <si>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</si>
  <si>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</si>
  <si>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</si>
  <si>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</si>
  <si>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</si>
  <si>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</si>
  <si>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</si>
  <si>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</si>
  <si>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</si>
  <si>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</si>
  <si>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</si>
  <si>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</si>
  <si>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</si>
  <si>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</si>
  <si>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</si>
  <si>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</si>
  <si>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</si>
  <si>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</si>
  <si>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</si>
  <si>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</si>
  <si>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</si>
  <si>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</si>
  <si>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</si>
  <si>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</si>
  <si>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</si>
  <si>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</si>
  <si>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</si>
  <si>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</si>
  <si>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</si>
  <si>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</si>
  <si>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</si>
  <si>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</si>
  <si>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</si>
  <si>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</si>
  <si>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</si>
  <si>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</si>
  <si>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</si>
  <si>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</si>
  <si>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</si>
  <si>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</si>
  <si>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</si>
  <si>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</si>
  <si>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</si>
  <si>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</si>
  <si>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</si>
  <si>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</si>
  <si>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</si>
  <si>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</si>
  <si>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</si>
  <si>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</si>
  <si>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</si>
  <si>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</si>
  <si>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</si>
  <si>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</si>
  <si>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</si>
  <si>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</si>
  <si>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</si>
  <si>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</si>
  <si>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</si>
  <si>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</si>
  <si>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</si>
  <si>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</si>
  <si>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</si>
  <si>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</si>
  <si>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</si>
  <si>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</si>
  <si>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</si>
  <si>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</si>
  <si>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</si>
  <si>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</si>
  <si>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</si>
  <si>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</si>
  <si>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</si>
  <si>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</si>
  <si>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</si>
  <si>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</si>
  <si>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</si>
  <si>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</si>
  <si>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</si>
  <si>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</si>
  <si>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</si>
  <si>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</si>
  <si>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</si>
  <si>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</si>
  <si>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</si>
  <si>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</si>
  <si>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</si>
  <si>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</si>
  <si>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</si>
  <si>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</si>
  <si>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</si>
  <si>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</si>
  <si>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</si>
  <si>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</si>
  <si>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</si>
  <si>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</si>
  <si>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</si>
  <si>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</si>
  <si>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</si>
  <si>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</si>
  <si>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</si>
  <si>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</si>
  <si>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</si>
  <si>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</si>
  <si>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</si>
  <si>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</si>
  <si>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</si>
  <si>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</si>
  <si>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</si>
  <si>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</si>
  <si>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</si>
  <si>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</si>
  <si>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</si>
  <si>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</si>
  <si>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</si>
  <si>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</si>
  <si>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</si>
  <si>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</si>
  <si>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</si>
  <si>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</si>
  <si>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</si>
  <si>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</si>
  <si>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</si>
  <si>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</si>
  <si>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</si>
  <si>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</si>
  <si>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</si>
  <si>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</si>
  <si>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</si>
  <si>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</si>
  <si>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</si>
  <si>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</si>
  <si>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</si>
  <si>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</si>
  <si>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</si>
  <si>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</si>
  <si>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</si>
  <si>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</si>
  <si>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</si>
  <si>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</si>
  <si>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</si>
  <si>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</si>
  <si>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</si>
  <si>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</si>
  <si>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</si>
  <si>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</si>
  <si>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</si>
  <si>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</si>
  <si>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</si>
  <si>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</si>
  <si>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</si>
  <si>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</si>
  <si>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</si>
  <si>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</si>
  <si>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</si>
  <si>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</si>
  <si>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</si>
  <si>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</si>
  <si>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</si>
  <si>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</si>
  <si>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</si>
  <si>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</si>
  <si>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</si>
  <si>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</si>
  <si>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</si>
  <si>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</si>
  <si>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</si>
  <si>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</si>
  <si>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</si>
  <si>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</si>
  <si>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</si>
  <si>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</si>
  <si>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</si>
  <si>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</si>
  <si>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</si>
  <si>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</si>
  <si>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</si>
  <si>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</si>
  <si>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</si>
  <si>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</si>
  <si>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</si>
  <si>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</si>
  <si>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</si>
  <si>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</si>
  <si>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</si>
  <si>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</si>
  <si>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</si>
  <si>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</si>
  <si>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</si>
  <si>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</si>
  <si>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</si>
  <si>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</si>
  <si>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</si>
  <si>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</si>
  <si>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</si>
  <si>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</si>
  <si>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</si>
  <si>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</si>
  <si>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</si>
  <si>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</si>
  <si>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</si>
  <si>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</si>
  <si>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</si>
  <si>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</si>
  <si>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</si>
  <si>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</si>
  <si>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</si>
  <si>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</si>
  <si>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</si>
  <si>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</si>
  <si>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</si>
  <si>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</si>
  <si>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</si>
  <si>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</si>
  <si>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</si>
  <si>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</si>
  <si>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</si>
  <si>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</si>
  <si>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</si>
  <si>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</si>
  <si>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</si>
  <si>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</si>
  <si>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</si>
  <si>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</si>
  <si>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</si>
  <si>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</si>
  <si>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</si>
  <si>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</si>
  <si>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</si>
  <si>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</si>
  <si>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</si>
  <si>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</si>
  <si>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</si>
  <si>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</si>
  <si>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</si>
  <si>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</si>
  <si>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</si>
  <si>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</si>
  <si>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</si>
  <si>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</si>
  <si>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</si>
  <si>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</si>
  <si>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</si>
  <si>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</si>
  <si>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</si>
  <si>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</si>
  <si>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</si>
  <si>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</si>
  <si>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</si>
  <si>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</si>
  <si>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</si>
  <si>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</si>
  <si>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</si>
  <si>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</si>
  <si>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</si>
  <si>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</si>
  <si>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</si>
  <si>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</si>
  <si>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</si>
  <si>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</si>
  <si>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</si>
  <si>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</si>
  <si>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</si>
  <si>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</si>
  <si>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</si>
  <si>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</si>
  <si>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</si>
  <si>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</si>
  <si>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</si>
  <si>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</si>
  <si>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</si>
  <si>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</si>
  <si>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</si>
  <si>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</si>
  <si>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</si>
  <si>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</si>
  <si>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</si>
  <si>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</si>
  <si>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</si>
  <si>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</si>
  <si>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</si>
  <si>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</si>
  <si>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</si>
  <si>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</si>
  <si>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</si>
  <si>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</si>
  <si>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</si>
  <si>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</si>
  <si>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</si>
  <si>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</si>
  <si>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</si>
  <si>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</si>
  <si>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</si>
  <si>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</si>
  <si>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</si>
  <si>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</si>
  <si>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</si>
  <si>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</si>
  <si>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</si>
  <si>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</si>
  <si>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</si>
  <si>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</si>
  <si>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</si>
  <si>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</si>
  <si>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</si>
  <si>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</si>
  <si>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</si>
  <si>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</si>
  <si>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</si>
  <si>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</si>
  <si>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</si>
  <si>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</si>
  <si>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</si>
  <si>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</si>
  <si>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</si>
  <si>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</si>
  <si>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</si>
  <si>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</si>
  <si>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</si>
  <si>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</si>
  <si>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</si>
  <si>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</si>
  <si>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</si>
  <si>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</si>
  <si>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</si>
  <si>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</si>
  <si>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</si>
  <si>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</si>
  <si>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</si>
  <si>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</si>
  <si>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</si>
  <si>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</si>
  <si>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</si>
  <si>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</si>
  <si>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</si>
  <si>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</si>
  <si>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</si>
  <si>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</si>
  <si>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</si>
  <si>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</si>
  <si>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</si>
  <si>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</si>
  <si>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</si>
  <si>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</si>
  <si>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</si>
  <si>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</si>
  <si>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</si>
  <si>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</si>
  <si>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</si>
  <si>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</si>
  <si>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</si>
  <si>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</si>
  <si>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</si>
  <si>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</si>
  <si>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</si>
  <si>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</si>
  <si>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</si>
  <si>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</si>
  <si>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</si>
  <si>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</si>
  <si>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</si>
  <si>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</si>
  <si>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</si>
  <si>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</si>
  <si>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</si>
  <si>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</si>
  <si>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</si>
  <si>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</si>
  <si>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</si>
  <si>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</si>
  <si>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</si>
  <si>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</si>
  <si>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</si>
  <si>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</si>
  <si>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</si>
  <si>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</si>
  <si>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</si>
  <si>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</si>
  <si>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</si>
  <si>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</si>
  <si>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</si>
  <si>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</si>
  <si>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</si>
  <si>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</si>
  <si>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</si>
  <si>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</si>
  <si>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</si>
  <si>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</si>
  <si>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</si>
  <si>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</si>
  <si>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</si>
  <si>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</si>
  <si>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</si>
  <si>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</si>
  <si>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</si>
  <si>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</si>
  <si>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</si>
  <si>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</si>
  <si>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</si>
  <si>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</si>
  <si>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</si>
  <si>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</si>
  <si>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</si>
  <si>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</si>
  <si>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</si>
  <si>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</si>
  <si>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</si>
  <si>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</si>
  <si>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</si>
  <si>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</si>
  <si>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</si>
  <si>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</si>
  <si>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</si>
  <si>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</si>
  <si>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</si>
  <si>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</si>
  <si>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</si>
  <si>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</si>
  <si>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</si>
  <si>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</si>
  <si>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</si>
  <si>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</si>
  <si>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</si>
  <si>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</si>
  <si>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</si>
  <si>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</si>
  <si>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</si>
  <si>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</si>
  <si>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</si>
  <si>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</si>
  <si>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</si>
  <si>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</si>
  <si>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</si>
  <si>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</si>
  <si>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</si>
  <si>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</si>
  <si>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</si>
  <si>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</si>
  <si>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</si>
  <si>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</si>
  <si>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</si>
  <si>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</si>
  <si>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</si>
  <si>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</si>
  <si>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</si>
  <si>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</si>
  <si>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</si>
  <si>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</si>
  <si>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</si>
  <si>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</si>
  <si>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</si>
  <si>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</si>
  <si>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</si>
  <si>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</si>
  <si>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</si>
  <si>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</si>
  <si>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</si>
  <si>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</si>
  <si>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</si>
  <si>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</si>
  <si>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</si>
  <si>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</si>
  <si>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</si>
  <si>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</si>
  <si>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</si>
  <si>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</si>
  <si>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</si>
  <si>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</si>
  <si>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</si>
  <si>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</si>
  <si>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</si>
  <si>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</si>
  <si>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</si>
  <si>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</si>
  <si>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</si>
  <si>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</si>
  <si>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</si>
  <si>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</si>
  <si>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</si>
  <si>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</si>
  <si>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</si>
  <si>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</si>
  <si>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</si>
  <si>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</si>
  <si>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</si>
  <si>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</si>
  <si>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</si>
  <si>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</si>
  <si>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</si>
  <si>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</si>
  <si>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</si>
  <si>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</si>
  <si>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</si>
  <si>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</si>
  <si>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</si>
  <si>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</si>
  <si>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</si>
  <si>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</si>
  <si>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</si>
  <si>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</si>
  <si>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</si>
  <si>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</si>
  <si>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</si>
  <si>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</si>
  <si>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</si>
  <si>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</si>
  <si>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</si>
  <si>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</si>
  <si>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</si>
  <si>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</si>
  <si>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</si>
  <si>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</si>
  <si>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</si>
  <si>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</si>
  <si>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</si>
  <si>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</si>
  <si>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</si>
  <si>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</si>
  <si>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</si>
  <si>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</si>
  <si>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</si>
  <si>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</si>
  <si>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</si>
  <si>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</si>
  <si>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</si>
  <si>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</si>
  <si>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</si>
  <si>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</si>
  <si>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</si>
  <si>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</si>
  <si>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</si>
  <si>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</si>
  <si>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</si>
  <si>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</si>
  <si>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</si>
  <si>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</si>
  <si>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</si>
  <si>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</si>
  <si>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</si>
  <si>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</si>
  <si>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</si>
  <si>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</si>
  <si>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</si>
  <si>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</si>
  <si>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</si>
  <si>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</si>
  <si>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</si>
  <si>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</si>
  <si>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</si>
  <si>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</si>
  <si>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</si>
  <si>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</si>
  <si>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</si>
  <si>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</si>
  <si>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</si>
  <si>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</si>
  <si>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</si>
  <si>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</si>
  <si>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</si>
  <si>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</si>
  <si>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</si>
  <si>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</si>
  <si>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</si>
  <si>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</si>
  <si>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</si>
  <si>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</si>
  <si>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</si>
  <si>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</si>
  <si>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</si>
  <si>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</si>
  <si>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</si>
  <si>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</si>
  <si>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</si>
  <si>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</si>
  <si>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</si>
  <si>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</si>
  <si>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</si>
  <si>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</si>
  <si>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</si>
  <si>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</si>
  <si>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</si>
  <si>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</si>
  <si>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</si>
  <si>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</si>
  <si>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</si>
  <si>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</si>
  <si>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</si>
  <si>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</si>
  <si>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</si>
  <si>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</si>
  <si>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</si>
  <si>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</si>
  <si>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</si>
  <si>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</si>
  <si>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</si>
  <si>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</si>
  <si>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</si>
  <si>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</si>
  <si>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</si>
  <si>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</si>
  <si>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</si>
  <si>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</si>
  <si>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</si>
  <si>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</si>
  <si>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</si>
  <si>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</si>
  <si>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</si>
  <si>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</si>
  <si>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</si>
  <si>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</si>
  <si>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</si>
  <si>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</si>
  <si>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</si>
  <si>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</si>
  <si>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</si>
  <si>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</si>
  <si>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</si>
  <si>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</si>
  <si>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</si>
  <si>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</si>
  <si>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</si>
  <si>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</si>
  <si>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</si>
  <si>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</si>
  <si>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</si>
  <si>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</si>
  <si>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</si>
  <si>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</si>
  <si>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</si>
  <si>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</si>
  <si>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</si>
  <si>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</si>
  <si>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</si>
  <si>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</si>
  <si>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</si>
  <si>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</si>
  <si>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</si>
  <si>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</si>
  <si>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</si>
  <si>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</si>
  <si>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</si>
  <si>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</si>
  <si>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</si>
  <si>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</si>
  <si>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</si>
  <si>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</si>
  <si>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</si>
  <si>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</si>
  <si>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</si>
  <si>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</si>
  <si>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</si>
  <si>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</si>
  <si>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</si>
  <si>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</si>
  <si>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</si>
  <si>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</si>
  <si>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</si>
  <si>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</si>
  <si>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</si>
  <si>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</si>
  <si>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</si>
  <si>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</si>
  <si>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</si>
  <si>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</si>
  <si>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</si>
  <si>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</si>
  <si>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</si>
  <si>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</si>
  <si>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</si>
  <si>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</si>
  <si>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</si>
  <si>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</si>
  <si>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</si>
  <si>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</si>
  <si>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</si>
  <si>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</si>
  <si>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</si>
  <si>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</si>
  <si>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</si>
  <si>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</si>
  <si>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</si>
  <si>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</si>
  <si>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</si>
  <si>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</si>
  <si>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</si>
  <si>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</si>
  <si>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</si>
  <si>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</si>
  <si>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</si>
  <si>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</si>
  <si>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</si>
  <si>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</si>
  <si>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</si>
  <si>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</si>
  <si>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</si>
  <si>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</si>
  <si>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</si>
  <si>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</si>
  <si>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</si>
  <si>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</si>
  <si>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</si>
  <si>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</si>
  <si>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</si>
  <si>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</si>
  <si>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</si>
  <si>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</si>
  <si>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</si>
  <si>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</si>
  <si>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</si>
  <si>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</si>
  <si>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</si>
  <si>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</si>
  <si>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</si>
  <si>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</si>
  <si>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</si>
  <si>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</si>
  <si>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</si>
  <si>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</si>
  <si>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</si>
  <si>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</si>
  <si>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</si>
  <si>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</si>
  <si>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</si>
  <si>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</si>
  <si>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</si>
  <si>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</si>
  <si>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</si>
  <si>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</si>
  <si>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</si>
  <si>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</si>
  <si>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</si>
  <si>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</si>
  <si>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</si>
  <si>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</si>
  <si>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</si>
  <si>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</si>
  <si>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</si>
  <si>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</si>
  <si>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</si>
  <si>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</si>
  <si>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</si>
  <si>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</si>
  <si>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</si>
  <si>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</si>
  <si>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</si>
  <si>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</si>
  <si>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</si>
  <si>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</si>
  <si>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</si>
  <si>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</si>
  <si>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</si>
  <si>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</si>
  <si>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</si>
  <si>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</si>
  <si>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</si>
  <si>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</si>
  <si>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</si>
  <si>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</si>
  <si>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</si>
  <si>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</si>
  <si>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</si>
  <si>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</si>
  <si>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</si>
  <si>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</si>
  <si>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</si>
  <si>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</si>
  <si>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</si>
  <si>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</si>
  <si>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</si>
  <si>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</si>
  <si>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</si>
  <si>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</si>
  <si>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</si>
  <si>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</si>
  <si>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</si>
  <si>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</si>
  <si>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</si>
  <si>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</si>
  <si>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</si>
  <si>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</si>
  <si>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</si>
  <si>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</si>
  <si>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</si>
  <si>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</si>
  <si>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</si>
  <si>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</si>
  <si>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</si>
  <si>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</si>
  <si>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</si>
  <si>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</si>
  <si>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</si>
  <si>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</si>
  <si>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</si>
  <si>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</si>
  <si>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</si>
  <si>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</si>
  <si>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</si>
  <si>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</si>
  <si>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</si>
  <si>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</si>
  <si>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</si>
  <si>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</si>
  <si>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</si>
  <si>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</si>
  <si>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</si>
  <si>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</si>
  <si>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</si>
  <si>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</si>
  <si>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</si>
  <si>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</si>
  <si>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</si>
  <si>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</si>
  <si>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</si>
  <si>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</si>
  <si>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</si>
  <si>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</si>
  <si>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</si>
  <si>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</si>
  <si>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</si>
  <si>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</si>
  <si>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</si>
  <si>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</si>
  <si>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</si>
  <si>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</si>
  <si>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</si>
  <si>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</si>
  <si>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</si>
  <si>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</si>
  <si>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</si>
  <si>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</si>
  <si>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</si>
  <si>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</si>
  <si>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</si>
  <si>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</si>
  <si>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</si>
  <si>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</si>
  <si>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</si>
  <si>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</si>
  <si>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</si>
  <si>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</si>
  <si>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</si>
  <si>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</si>
  <si>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</si>
  <si>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</si>
  <si>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</si>
  <si>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</si>
  <si>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</si>
  <si>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</si>
  <si>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</si>
  <si>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</si>
  <si>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</si>
  <si>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</si>
  <si>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</si>
  <si>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</si>
  <si>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</si>
  <si>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</si>
  <si>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</si>
  <si>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</si>
  <si>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</si>
  <si>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</si>
  <si>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</si>
  <si>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</si>
  <si>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</si>
  <si>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</si>
  <si>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</si>
  <si>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</si>
  <si>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</si>
  <si>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</si>
  <si>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</si>
  <si>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</si>
  <si>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</si>
  <si>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</si>
  <si>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</si>
  <si>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</si>
  <si>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</si>
  <si>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</si>
  <si>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</si>
  <si>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</si>
  <si>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</si>
  <si>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</si>
  <si>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</si>
  <si>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</si>
  <si>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</si>
  <si>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</si>
  <si>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</si>
  <si>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</si>
  <si>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</si>
  <si>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</si>
  <si>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</si>
  <si>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</si>
  <si>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</si>
  <si>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</si>
  <si>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</si>
  <si>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</si>
  <si>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</si>
  <si>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</si>
  <si>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</si>
  <si>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</si>
  <si>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</si>
  <si>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</si>
  <si>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</si>
  <si>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</si>
  <si>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</si>
  <si>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</si>
  <si>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</si>
  <si>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</si>
  <si>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</si>
  <si>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</si>
  <si>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</si>
  <si>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</si>
  <si>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</si>
  <si>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</si>
  <si>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</si>
  <si>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</si>
  <si>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</si>
  <si>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</si>
  <si>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</si>
  <si>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</si>
  <si>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</si>
  <si>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</si>
  <si>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</si>
  <si>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</si>
  <si>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</si>
  <si>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</si>
  <si>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</si>
  <si>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</si>
  <si>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</si>
  <si>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</si>
  <si>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</si>
  <si>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</si>
  <si>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</si>
  <si>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</si>
  <si>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</si>
  <si>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</si>
  <si>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</si>
  <si>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</si>
  <si>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</si>
  <si>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</si>
  <si>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</si>
  <si>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</si>
  <si>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</si>
  <si>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</si>
  <si>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</si>
  <si>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</si>
  <si>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</si>
  <si>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</si>
  <si>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</si>
  <si>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</si>
  <si>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</si>
  <si>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</si>
  <si>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</si>
  <si>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</si>
  <si>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</si>
  <si>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</si>
  <si>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</si>
  <si>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</si>
  <si>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</si>
  <si>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</si>
  <si>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</si>
  <si>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</si>
  <si>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</si>
  <si>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</si>
  <si>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</si>
  <si>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</si>
  <si>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</si>
  <si>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</si>
  <si>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</si>
  <si>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</si>
  <si>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</si>
  <si>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</si>
  <si>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</si>
  <si>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</si>
  <si>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</si>
  <si>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</si>
  <si>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</si>
  <si>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</si>
  <si>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</si>
  <si>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</si>
  <si>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</si>
  <si>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</si>
  <si>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</si>
  <si>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</si>
  <si>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</si>
  <si>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</si>
  <si>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</si>
  <si>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</si>
  <si>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</si>
  <si>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</si>
  <si>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</si>
  <si>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</si>
  <si>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</si>
  <si>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</si>
  <si>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</si>
  <si>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</si>
  <si>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</si>
  <si>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</si>
  <si>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</si>
  <si>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</si>
  <si>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</si>
  <si>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</si>
  <si>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</si>
  <si>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</si>
  <si>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</si>
  <si>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</si>
  <si>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</si>
  <si>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</si>
  <si>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</si>
  <si>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</si>
  <si>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</si>
  <si>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</si>
  <si>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</si>
  <si>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</si>
  <si>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</si>
  <si>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</si>
  <si>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</si>
  <si>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</si>
  <si>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</si>
  <si>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</si>
  <si>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</si>
  <si>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</si>
  <si>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</si>
  <si>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</si>
  <si>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</si>
  <si>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</si>
  <si>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</si>
  <si>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</si>
  <si>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</si>
  <si>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</si>
  <si>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</si>
  <si>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</si>
  <si>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</si>
  <si>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</si>
  <si>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</si>
  <si>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</si>
  <si>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</si>
  <si>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</si>
  <si>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</si>
  <si>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</si>
  <si>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</si>
  <si>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</si>
  <si>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</si>
  <si>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</si>
  <si>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</si>
  <si>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</si>
  <si>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</si>
  <si>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</si>
  <si>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</si>
  <si>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</si>
  <si>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</si>
  <si>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</si>
  <si>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</si>
  <si>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</si>
  <si>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</si>
  <si>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</si>
  <si>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</si>
  <si>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</si>
  <si>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</si>
  <si>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</si>
  <si>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</si>
  <si>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</si>
  <si>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</si>
  <si>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</si>
  <si>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</si>
  <si>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</si>
  <si>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</si>
  <si>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</si>
  <si>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</si>
  <si>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</si>
  <si>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</si>
  <si>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</si>
  <si>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</si>
  <si>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</si>
  <si>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</si>
  <si>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</si>
  <si>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</si>
  <si>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</si>
  <si>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</si>
  <si>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</si>
  <si>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</si>
  <si>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</si>
  <si>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</si>
  <si>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</si>
  <si>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</si>
  <si>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</si>
  <si>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</si>
  <si>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</si>
  <si>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</si>
  <si>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</si>
  <si>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</si>
  <si>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</si>
  <si>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</si>
  <si>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</si>
  <si>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</si>
  <si>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</si>
  <si>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</si>
  <si>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</si>
  <si>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</si>
  <si>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</si>
  <si>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</si>
  <si>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</si>
  <si>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</si>
  <si>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</si>
  <si>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</si>
  <si>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</si>
  <si>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</si>
  <si>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</si>
  <si>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</si>
  <si>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</si>
  <si>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</si>
  <si>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</si>
  <si>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</si>
  <si>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</si>
  <si>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</si>
  <si>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</si>
  <si>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</si>
  <si>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</si>
  <si>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</si>
  <si>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</si>
  <si>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</si>
  <si>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</si>
  <si>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</si>
  <si>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</si>
  <si>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</si>
  <si>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</si>
  <si>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</si>
  <si>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</si>
  <si>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</si>
  <si>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</si>
  <si>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</si>
  <si>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</si>
  <si>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</si>
  <si>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</si>
  <si>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</si>
  <si>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</si>
  <si>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</si>
  <si>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</si>
  <si>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</si>
  <si>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</si>
  <si>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</si>
  <si>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</si>
  <si>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</si>
  <si>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</si>
  <si>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</si>
  <si>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</si>
  <si>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</si>
  <si>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</si>
  <si>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</si>
  <si>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</si>
  <si>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</si>
  <si>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</si>
  <si>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</si>
  <si>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</si>
  <si>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</si>
  <si>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</si>
  <si>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</si>
  <si>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</si>
  <si>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</si>
  <si>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</si>
  <si>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</si>
  <si>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</si>
  <si>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</si>
  <si>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</si>
  <si>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</si>
  <si>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</si>
  <si>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</si>
  <si>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</si>
  <si>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</si>
  <si>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</si>
  <si>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</si>
  <si>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</si>
  <si>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</si>
  <si>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</si>
  <si>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</si>
  <si>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</si>
  <si>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</si>
  <si>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</si>
  <si>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</si>
  <si>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</si>
  <si>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</si>
  <si>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</si>
  <si>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</si>
  <si>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</si>
  <si>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</si>
  <si>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</si>
  <si>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</si>
  <si>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</si>
  <si>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</si>
  <si>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</si>
  <si>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</si>
  <si>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</si>
  <si>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</si>
  <si>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</si>
  <si>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</si>
  <si>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</si>
  <si>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</si>
  <si>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</si>
  <si>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</si>
  <si>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</si>
  <si>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</si>
  <si>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</si>
  <si>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</si>
  <si>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</si>
  <si>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</si>
  <si>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</si>
  <si>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</si>
  <si>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</si>
  <si>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</si>
  <si>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</si>
  <si>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</si>
  <si>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</si>
  <si>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</si>
  <si>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</si>
  <si>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</si>
  <si>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</si>
  <si>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</si>
  <si>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</si>
  <si>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</si>
  <si>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</si>
  <si>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</si>
  <si>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</si>
  <si>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</si>
  <si>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</si>
  <si>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</si>
  <si>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</si>
  <si>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</si>
  <si>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</si>
  <si>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</si>
  <si>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</si>
  <si>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</si>
  <si>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</si>
  <si>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</si>
  <si>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</si>
  <si>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</si>
  <si>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</si>
  <si>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</si>
  <si>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</si>
  <si>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</si>
  <si>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</si>
  <si>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</si>
  <si>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</si>
  <si>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</si>
  <si>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</si>
  <si>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</si>
  <si>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</si>
  <si>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</si>
  <si>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</si>
  <si>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</si>
  <si>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</si>
  <si>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</si>
  <si>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</si>
  <si>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</si>
  <si>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</si>
  <si>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</si>
  <si>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</si>
  <si>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</si>
  <si>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</si>
  <si>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</si>
  <si>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</si>
  <si>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</si>
  <si>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</si>
  <si>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</si>
  <si>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</si>
  <si>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</si>
  <si>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</si>
  <si>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</si>
  <si>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</si>
  <si>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</si>
  <si>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</si>
  <si>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</si>
  <si>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</si>
  <si>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</si>
  <si>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</si>
  <si>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</si>
  <si>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</si>
  <si>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</si>
  <si>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</si>
  <si>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</si>
  <si>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</si>
  <si>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</si>
  <si>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</si>
  <si>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</si>
  <si>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</si>
  <si>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</si>
  <si>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</si>
  <si>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</si>
  <si>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</si>
  <si>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</si>
  <si>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</si>
  <si>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</si>
  <si>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</si>
  <si>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</si>
  <si>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</si>
  <si>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</si>
  <si>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</si>
  <si>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</si>
  <si>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</si>
  <si>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</si>
  <si>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</si>
  <si>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</si>
  <si>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</si>
  <si>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</si>
  <si>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</si>
  <si>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</si>
  <si>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</si>
  <si>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</si>
  <si>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</si>
  <si>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</si>
  <si>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</si>
  <si>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</si>
  <si>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</si>
  <si>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</si>
  <si>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</si>
  <si>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</si>
  <si>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</si>
  <si>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</si>
  <si>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</si>
  <si>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</si>
  <si>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</si>
  <si>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</si>
  <si>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</si>
  <si>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</si>
  <si>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</si>
  <si>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</si>
  <si>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</si>
  <si>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</si>
  <si>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</si>
  <si>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</si>
  <si>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</si>
  <si>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</si>
  <si>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</si>
  <si>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</si>
  <si>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</si>
  <si>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</si>
  <si>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</si>
  <si>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</si>
  <si>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</si>
  <si>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</si>
  <si>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</si>
  <si>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</si>
  <si>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</si>
  <si>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</si>
  <si>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</si>
  <si>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</si>
  <si>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</si>
  <si>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</si>
  <si>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</si>
  <si>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</si>
  <si>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</si>
  <si>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</si>
  <si>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</si>
  <si>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</si>
  <si>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</si>
  <si>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</si>
  <si>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</si>
  <si>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</si>
  <si>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</si>
  <si>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</si>
  <si>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</si>
  <si>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</si>
  <si>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</si>
  <si>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</si>
  <si>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</si>
  <si>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</si>
  <si>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</si>
  <si>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</si>
  <si>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</si>
  <si>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</si>
  <si>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</si>
  <si>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</si>
  <si>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</si>
  <si>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</si>
  <si>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</si>
  <si>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</si>
  <si>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</si>
  <si>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</si>
  <si>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</si>
  <si>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</si>
  <si>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</si>
  <si>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</si>
  <si>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</si>
  <si>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</si>
  <si>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</si>
  <si>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</si>
  <si>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</si>
  <si>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</si>
  <si>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</si>
  <si>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</si>
  <si>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</si>
  <si>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</si>
  <si>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</si>
  <si>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</si>
  <si>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</si>
  <si>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</si>
  <si>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</si>
  <si>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</si>
  <si>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</si>
  <si>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</si>
  <si>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</si>
  <si>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</si>
  <si>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</si>
  <si>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</si>
  <si>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</si>
  <si>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</si>
  <si>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</si>
  <si>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</si>
  <si>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</si>
  <si>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</si>
  <si>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</si>
  <si>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</si>
  <si>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</si>
  <si>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</si>
  <si>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</si>
  <si>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</si>
  <si>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</si>
  <si>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</si>
  <si>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</si>
  <si>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</si>
  <si>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</si>
  <si>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</si>
  <si>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</si>
  <si>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</si>
  <si>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</si>
  <si>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</si>
  <si>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</si>
  <si>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</si>
  <si>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</si>
  <si>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</si>
  <si>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</si>
  <si>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</si>
  <si>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</si>
  <si>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</si>
  <si>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</si>
  <si>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</si>
  <si>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</si>
  <si>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</si>
  <si>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</si>
  <si>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</si>
  <si>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</si>
  <si>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</si>
  <si>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</si>
  <si>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</si>
  <si>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</si>
  <si>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</si>
  <si>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</si>
  <si>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</si>
  <si>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</si>
  <si>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</si>
  <si>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</si>
  <si>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</si>
  <si>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</si>
  <si>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</si>
  <si>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</si>
  <si>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</si>
  <si>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</si>
  <si>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</si>
  <si>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</si>
  <si>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</si>
  <si>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</si>
  <si>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</si>
  <si>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</si>
  <si>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</si>
  <si>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</si>
  <si>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</si>
  <si>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</si>
  <si>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</si>
  <si>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</si>
  <si>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</si>
  <si>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</si>
  <si>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</si>
  <si>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</si>
  <si>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</si>
  <si>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</si>
  <si>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</si>
  <si>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</si>
  <si>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</si>
  <si>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</si>
  <si>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</si>
  <si>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</si>
  <si>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</si>
  <si>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</si>
  <si>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</si>
  <si>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</si>
  <si>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</si>
  <si>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</si>
  <si>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</si>
  <si>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</si>
  <si>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</si>
  <si>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</si>
  <si>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</si>
  <si>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</si>
  <si>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</si>
  <si>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</si>
  <si>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</si>
  <si>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</si>
  <si>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</si>
  <si>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</si>
  <si>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</si>
  <si>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</si>
  <si>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</si>
  <si>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</si>
  <si>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</si>
  <si>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</si>
  <si>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</si>
  <si>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</si>
  <si>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</si>
  <si>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</si>
  <si>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</si>
  <si>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</si>
  <si>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</si>
  <si>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</si>
  <si>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</si>
  <si>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</si>
  <si>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</si>
  <si>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</si>
  <si>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</si>
  <si>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</si>
  <si>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</si>
  <si>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</si>
  <si>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</si>
  <si>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</si>
  <si>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</si>
  <si>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</si>
  <si>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</si>
  <si>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</si>
  <si>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</si>
  <si>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</si>
  <si>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</si>
  <si>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</si>
  <si>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</si>
  <si>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</si>
  <si>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</si>
  <si>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</si>
  <si>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</si>
  <si>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</si>
  <si>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</si>
  <si>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</si>
  <si>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</si>
  <si>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</si>
  <si>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</si>
  <si>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</si>
  <si>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</si>
  <si>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</si>
  <si>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</si>
  <si>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</si>
  <si>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</si>
  <si>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</si>
  <si>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</si>
  <si>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</si>
  <si>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</si>
  <si>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</si>
  <si>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</si>
  <si>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</si>
  <si>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</si>
  <si>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</si>
  <si>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</si>
  <si>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</si>
  <si>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</si>
  <si>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</si>
  <si>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</si>
  <si>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</si>
  <si>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</si>
  <si>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</si>
  <si>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</si>
  <si>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</si>
  <si>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</si>
  <si>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</si>
  <si>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</si>
  <si>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</si>
  <si>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</si>
  <si>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</si>
  <si>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</si>
  <si>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</si>
  <si>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</si>
  <si>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</si>
  <si>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</si>
  <si>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</si>
  <si>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</si>
  <si>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</si>
  <si>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</si>
  <si>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</si>
  <si>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</si>
  <si>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</si>
  <si>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</si>
  <si>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</si>
  <si>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</si>
  <si>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</si>
  <si>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</si>
  <si>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</si>
  <si>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</si>
  <si>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</si>
  <si>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</si>
  <si>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</si>
  <si>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</si>
  <si>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</si>
  <si>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</si>
  <si>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</si>
  <si>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</si>
  <si>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</si>
  <si>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</si>
  <si>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</si>
  <si>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</si>
  <si>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</si>
  <si>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</si>
  <si>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</si>
  <si>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</si>
  <si>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</si>
  <si>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</si>
  <si>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</si>
  <si>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</si>
  <si>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</si>
  <si>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</si>
  <si>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</si>
  <si>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</si>
  <si>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</si>
  <si>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</si>
  <si>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</si>
  <si>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</si>
  <si>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</si>
  <si>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</si>
  <si>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</si>
  <si>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</si>
  <si>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</si>
  <si>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</si>
  <si>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</si>
  <si>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</si>
  <si>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</si>
  <si>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</si>
  <si>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</si>
  <si>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</si>
  <si>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</si>
  <si>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</si>
  <si>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</si>
  <si>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</si>
  <si>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</si>
  <si>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</si>
  <si>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</si>
  <si>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</si>
  <si>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</si>
  <si>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</si>
  <si>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</si>
  <si>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</si>
  <si>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</si>
  <si>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</si>
  <si>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</si>
  <si>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</si>
  <si>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</si>
  <si>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</si>
  <si>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</si>
  <si>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</si>
  <si>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</si>
  <si>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</si>
  <si>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</si>
  <si>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</si>
  <si>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</si>
  <si>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</si>
  <si>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</si>
  <si>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</si>
  <si>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</si>
  <si>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</si>
  <si>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</si>
  <si>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</si>
  <si>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</si>
  <si>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</si>
  <si>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</si>
  <si>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</si>
  <si>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</si>
  <si>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</si>
  <si>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</si>
  <si>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</si>
  <si>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</si>
  <si>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</si>
  <si>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</si>
  <si>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</si>
  <si>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</si>
  <si>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</si>
  <si>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</si>
  <si>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</si>
  <si>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</si>
  <si>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</si>
  <si>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</si>
  <si>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</si>
  <si>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</si>
  <si>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</si>
  <si>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</si>
  <si>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</si>
  <si>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</si>
  <si>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</si>
  <si>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</si>
  <si>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</si>
  <si>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</si>
  <si>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</si>
  <si>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</si>
  <si>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</si>
  <si>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</si>
  <si>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</si>
  <si>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</si>
  <si>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</si>
  <si>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</si>
  <si>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</si>
  <si>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</si>
  <si>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</si>
  <si>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</si>
  <si>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</si>
  <si>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</si>
  <si>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</si>
  <si>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</si>
  <si>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</si>
  <si>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</si>
  <si>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</si>
  <si>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</si>
  <si>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</si>
  <si>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</si>
  <si>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</si>
  <si>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</si>
  <si>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</si>
  <si>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</si>
  <si>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</si>
  <si>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</si>
  <si>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</si>
  <si>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</si>
  <si>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</si>
  <si>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</si>
  <si>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</si>
  <si>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</si>
  <si>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</si>
  <si>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</si>
  <si>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</si>
  <si>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</si>
  <si>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</si>
  <si>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</si>
  <si>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</si>
  <si>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</si>
  <si>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</si>
  <si>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</si>
  <si>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</si>
  <si>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</si>
  <si>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</si>
  <si>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</si>
  <si>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</si>
  <si>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</si>
  <si>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</si>
  <si>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</si>
  <si>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</si>
  <si>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</si>
  <si>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</si>
  <si>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</si>
  <si>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</si>
  <si>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</si>
  <si>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</si>
  <si>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</si>
  <si>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</si>
  <si>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</si>
  <si>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</si>
  <si>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</si>
  <si>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</si>
  <si>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</si>
  <si>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</si>
  <si>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</si>
  <si>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</si>
  <si>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</si>
  <si>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</si>
  <si>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</si>
  <si>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</si>
  <si>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</si>
  <si>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</si>
  <si>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</si>
  <si>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</si>
  <si>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</si>
  <si>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</si>
  <si>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</si>
  <si>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</si>
  <si>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</si>
  <si>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</si>
  <si>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</si>
  <si>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</si>
  <si>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</si>
  <si>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</si>
  <si>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</si>
  <si>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</si>
  <si>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</si>
  <si>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</si>
  <si>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</si>
  <si>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</si>
  <si>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</si>
  <si>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</si>
  <si>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</si>
  <si>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</si>
  <si>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</si>
  <si>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</si>
  <si>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</si>
  <si>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</si>
  <si>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</si>
  <si>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</si>
  <si>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</si>
  <si>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</si>
  <si>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</si>
  <si>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</si>
  <si>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</si>
  <si>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</si>
  <si>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</si>
  <si>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</si>
  <si>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</si>
  <si>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</si>
  <si>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</si>
  <si>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</si>
  <si>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</si>
  <si>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</si>
  <si>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</si>
  <si>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</si>
  <si>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</si>
  <si>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</si>
  <si>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</si>
  <si>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</si>
  <si>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</si>
  <si>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</si>
  <si>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</si>
  <si>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</si>
  <si>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</si>
  <si>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</si>
  <si>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</si>
  <si>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</si>
  <si>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</si>
  <si>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</si>
  <si>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</si>
  <si>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</si>
  <si>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</si>
  <si>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</si>
  <si>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</si>
  <si>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</si>
  <si>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</si>
  <si>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</si>
  <si>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</si>
  <si>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</si>
  <si>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</si>
  <si>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</si>
  <si>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</si>
  <si>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</si>
  <si>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</si>
  <si>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</si>
  <si>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</si>
  <si>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</si>
  <si>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</si>
  <si>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</si>
  <si>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</si>
  <si>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</si>
  <si>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</si>
  <si>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</si>
  <si>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</si>
  <si>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</si>
  <si>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</si>
  <si>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</si>
  <si>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</si>
  <si>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</si>
  <si>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</si>
  <si>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</si>
  <si>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</si>
  <si>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</si>
  <si>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</si>
  <si>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</si>
  <si>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</si>
  <si>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</si>
  <si>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</si>
  <si>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</si>
  <si>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</si>
  <si>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</si>
  <si>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</si>
  <si>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</si>
  <si>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</si>
  <si>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</si>
  <si>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</si>
  <si>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</si>
  <si>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</si>
  <si>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</si>
  <si>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</si>
  <si>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</si>
  <si>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</si>
  <si>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</si>
  <si>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</si>
  <si>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</si>
  <si>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</si>
  <si>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</si>
  <si>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</si>
  <si>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</si>
  <si>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</si>
  <si>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</si>
  <si>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</si>
  <si>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</si>
  <si>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</si>
  <si>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</si>
  <si>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</si>
  <si>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</si>
  <si>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</si>
  <si>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</si>
  <si>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</si>
  <si>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</si>
  <si>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</si>
  <si>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</si>
  <si>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</si>
  <si>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</si>
  <si>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</si>
  <si>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</si>
  <si>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</si>
  <si>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</si>
  <si>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</si>
  <si>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</si>
  <si>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</si>
  <si>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</si>
  <si>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</si>
  <si>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</si>
  <si>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</si>
  <si>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</si>
  <si>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</si>
  <si>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</si>
  <si>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</si>
  <si>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</si>
  <si>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</si>
  <si>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</si>
  <si>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</si>
  <si>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</si>
  <si>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</si>
  <si>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</si>
  <si>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</si>
  <si>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</si>
  <si>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</si>
  <si>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</si>
  <si>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</si>
  <si>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</si>
  <si>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</si>
  <si>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</si>
  <si>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</si>
  <si>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</si>
  <si>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</si>
  <si>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</si>
  <si>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</si>
  <si>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</si>
  <si>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</si>
  <si>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</si>
  <si>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</si>
  <si>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</si>
  <si>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</si>
  <si>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</si>
  <si>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</si>
  <si>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</si>
  <si>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</si>
  <si>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</si>
  <si>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</si>
  <si>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</si>
  <si>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</si>
  <si>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</si>
  <si>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</si>
  <si>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</si>
  <si>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</si>
  <si>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</si>
  <si>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</si>
  <si>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</si>
  <si>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</si>
  <si>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</si>
  <si>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</si>
  <si>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</si>
  <si>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</si>
  <si>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</si>
  <si>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</si>
  <si>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</si>
  <si>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</si>
  <si>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</si>
  <si>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</si>
  <si>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</si>
  <si>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</si>
  <si>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</si>
  <si>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</si>
  <si>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</si>
  <si>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</si>
  <si>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</si>
  <si>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</si>
  <si>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</si>
  <si>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</si>
  <si>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</si>
  <si>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</si>
  <si>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</si>
  <si>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</si>
  <si>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</si>
  <si>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</si>
  <si>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</si>
  <si>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</si>
  <si>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</si>
  <si>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</si>
  <si>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</si>
  <si>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</si>
  <si>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</si>
  <si>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</si>
  <si>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</si>
  <si>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</si>
  <si>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</si>
  <si>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</si>
  <si>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</si>
  <si>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</si>
  <si>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</si>
  <si>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</si>
  <si>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</si>
  <si>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</si>
  <si>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</si>
  <si>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</si>
  <si>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</si>
  <si>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</si>
  <si>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</si>
  <si>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</si>
  <si>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</si>
  <si>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</si>
  <si>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</si>
  <si>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</si>
  <si>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</si>
  <si>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</si>
  <si>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</si>
  <si>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</si>
  <si>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</si>
  <si>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</si>
  <si>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</si>
  <si>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</si>
  <si>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</si>
  <si>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</si>
  <si>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</si>
  <si>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</si>
  <si>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</si>
  <si>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</si>
  <si>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</si>
  <si>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</si>
  <si>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</si>
  <si>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</si>
  <si>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</si>
  <si>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</si>
  <si>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</si>
  <si>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</si>
  <si>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</si>
  <si>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</si>
  <si>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</si>
  <si>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</si>
  <si>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</si>
  <si>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</si>
  <si>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</si>
  <si>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</si>
  <si>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</si>
  <si>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</si>
  <si>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</si>
  <si>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</si>
  <si>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</si>
  <si>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</si>
  <si>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</si>
  <si>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</si>
  <si>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</si>
  <si>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</si>
  <si>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</si>
  <si>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</si>
  <si>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</si>
  <si>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</si>
  <si>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</si>
  <si>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</si>
  <si>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</si>
  <si>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</si>
  <si>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</si>
  <si>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</si>
  <si>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</si>
  <si>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</si>
  <si>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</si>
  <si>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</si>
  <si>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</si>
  <si>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</si>
  <si>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</si>
  <si>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</si>
  <si>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</si>
  <si>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</si>
  <si>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</si>
  <si>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</si>
  <si>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</si>
  <si>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</si>
  <si>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</si>
  <si>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</si>
  <si>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</si>
  <si>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</si>
  <si>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</si>
  <si>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</si>
  <si>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</si>
  <si>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</si>
  <si>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</si>
  <si>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</si>
  <si>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</si>
  <si>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</si>
  <si>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</si>
  <si>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</si>
  <si>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</si>
  <si>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</si>
  <si>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</si>
  <si>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</si>
  <si>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</si>
  <si>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</si>
  <si>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</si>
  <si>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</si>
  <si>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</si>
  <si>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</si>
  <si>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</si>
  <si>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</si>
  <si>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</si>
  <si>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</si>
  <si>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</si>
  <si>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</si>
  <si>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</si>
  <si>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</si>
  <si>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</si>
  <si>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</si>
  <si>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</si>
  <si>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</si>
  <si>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</si>
  <si>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</si>
  <si>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</si>
  <si>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</si>
  <si>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</si>
  <si>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</si>
  <si>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</si>
  <si>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</si>
  <si>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</si>
  <si>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</si>
  <si>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</si>
  <si>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</si>
  <si>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</si>
  <si>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</si>
  <si>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</si>
  <si>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</si>
  <si>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</si>
  <si>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</si>
  <si>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</si>
  <si>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</si>
  <si>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</si>
  <si>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</si>
  <si>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</si>
  <si>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</si>
  <si>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</si>
  <si>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</si>
  <si>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</si>
  <si>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</si>
  <si>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</si>
  <si>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</si>
  <si>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</si>
  <si>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</si>
  <si>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</si>
  <si>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</si>
  <si>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</si>
  <si>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</si>
  <si>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</si>
  <si>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</si>
  <si>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</si>
  <si>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</si>
  <si>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</si>
  <si>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</si>
  <si>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</si>
  <si>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</si>
  <si>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</si>
  <si>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</si>
  <si>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</si>
  <si>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</si>
  <si>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</si>
  <si>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</si>
  <si>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</si>
  <si>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</si>
  <si>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</si>
  <si>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</si>
  <si>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</si>
  <si>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</si>
  <si>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</si>
  <si>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</si>
  <si>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</si>
  <si>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</si>
  <si>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</si>
  <si>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</si>
  <si>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</si>
  <si>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</si>
  <si>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</si>
  <si>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</si>
  <si>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</si>
  <si>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</si>
  <si>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</si>
  <si>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</si>
  <si>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</si>
  <si>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</si>
  <si>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</si>
  <si>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</si>
  <si>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</si>
  <si>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</si>
  <si>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</si>
  <si>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</si>
  <si>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</si>
  <si>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</si>
  <si>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</si>
  <si>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</si>
  <si>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</si>
  <si>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</si>
  <si>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</si>
  <si>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</si>
  <si>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</si>
  <si>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</si>
  <si>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</si>
  <si>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</si>
  <si>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</si>
  <si>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</si>
  <si>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</si>
  <si>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</si>
  <si>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</si>
  <si>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</si>
  <si>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</si>
  <si>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</si>
  <si>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</si>
  <si>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</si>
  <si>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</si>
  <si>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</si>
  <si>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</si>
  <si>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</si>
  <si>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</si>
  <si>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</si>
  <si>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</si>
  <si>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</si>
  <si>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</si>
  <si>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</si>
  <si>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</si>
  <si>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</si>
  <si>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</si>
  <si>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</si>
  <si>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</si>
  <si>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</si>
  <si>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</si>
  <si>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</si>
  <si>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</si>
  <si>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</si>
  <si>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</si>
  <si>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</si>
  <si>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</si>
  <si>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</si>
  <si>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</si>
  <si>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</si>
  <si>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</si>
  <si>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</si>
  <si>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</si>
  <si>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</si>
  <si>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</si>
  <si>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</si>
  <si>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</si>
  <si>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</si>
  <si>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</si>
  <si>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</si>
  <si>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</si>
  <si>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</si>
  <si>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</si>
  <si>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</si>
  <si>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</si>
  <si>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</si>
  <si>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</si>
  <si>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</si>
  <si>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</si>
  <si>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</si>
  <si>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</si>
  <si>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</si>
  <si>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</si>
  <si>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</si>
  <si>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</si>
  <si>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</si>
  <si>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</si>
  <si>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</si>
  <si>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</si>
  <si>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</si>
  <si>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</si>
  <si>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</si>
  <si>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</si>
  <si>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</si>
  <si>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</si>
  <si>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</si>
  <si>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</si>
  <si>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</si>
  <si>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</si>
  <si>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</si>
  <si>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</si>
  <si>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</si>
  <si>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</si>
  <si>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</si>
  <si>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</si>
  <si>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</si>
  <si>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</si>
  <si>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</si>
  <si>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</si>
  <si>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</si>
  <si>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</si>
  <si>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</si>
  <si>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</si>
  <si>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</si>
  <si>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</si>
  <si>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</si>
  <si>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</si>
  <si>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</si>
  <si>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</si>
  <si>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</si>
  <si>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</si>
  <si>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</si>
  <si>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</si>
  <si>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</si>
  <si>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</si>
  <si>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</si>
  <si>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</si>
  <si>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</si>
  <si>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</si>
  <si>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</si>
  <si>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</si>
  <si>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</si>
  <si>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</si>
  <si>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</si>
  <si>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</si>
  <si>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</si>
  <si>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</si>
  <si>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</si>
  <si>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</si>
  <si>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</si>
  <si>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</si>
  <si>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</si>
  <si>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</si>
  <si>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</si>
  <si>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</si>
  <si>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</si>
  <si>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</si>
  <si>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</si>
  <si>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</si>
  <si>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</si>
  <si>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</si>
  <si>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</si>
  <si>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</si>
  <si>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</si>
  <si>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</si>
  <si>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</si>
  <si>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</si>
  <si>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</si>
  <si>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</si>
  <si>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</si>
  <si>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</si>
  <si>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</si>
  <si>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</si>
  <si>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</si>
  <si>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</si>
  <si>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</si>
  <si>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</si>
  <si>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</si>
  <si>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</si>
  <si>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</si>
  <si>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</si>
  <si>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</si>
  <si>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</si>
  <si>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</si>
  <si>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</si>
  <si>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</si>
  <si>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</si>
  <si>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</si>
  <si>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</si>
  <si>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</si>
  <si>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</si>
  <si>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</si>
  <si>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</si>
  <si>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</si>
  <si>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</si>
  <si>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</si>
  <si>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</si>
  <si>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</si>
  <si>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</si>
  <si>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</si>
  <si>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</si>
  <si>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</si>
  <si>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</si>
  <si>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</si>
  <si>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</si>
  <si>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</si>
  <si>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</si>
  <si>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</si>
  <si>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</si>
  <si>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</si>
  <si>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</si>
  <si>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</si>
  <si>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</si>
  <si>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</si>
  <si>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</si>
  <si>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</si>
  <si>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</si>
  <si>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</si>
  <si>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</si>
  <si>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</si>
  <si>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</si>
  <si>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</si>
  <si>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</si>
  <si>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</si>
  <si>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</si>
  <si>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</si>
  <si>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</si>
  <si>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</si>
  <si>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</si>
  <si>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</si>
  <si>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</si>
  <si>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</si>
  <si>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</si>
  <si>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</si>
  <si>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</si>
  <si>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</si>
  <si>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</si>
  <si>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</si>
  <si>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</si>
  <si>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</si>
  <si>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</si>
  <si>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</si>
  <si>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</si>
  <si>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</si>
  <si>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</si>
  <si>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</si>
  <si>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</si>
  <si>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</si>
  <si>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</si>
  <si>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</si>
  <si>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</si>
  <si>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</si>
  <si>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</si>
  <si>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</si>
  <si>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</si>
  <si>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</si>
  <si>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</si>
  <si>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</si>
  <si>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</si>
  <si>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</si>
  <si>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</si>
  <si>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</si>
  <si>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</si>
  <si>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</si>
  <si>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</si>
  <si>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</si>
  <si>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</si>
  <si>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</si>
  <si>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</si>
  <si>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</si>
  <si>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</si>
  <si>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</si>
  <si>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</si>
  <si>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</si>
  <si>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</si>
  <si>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</si>
  <si>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</si>
  <si>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</si>
  <si>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</si>
  <si>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</si>
  <si>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</si>
  <si>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</si>
  <si>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</si>
  <si>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</si>
  <si>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</si>
  <si>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</si>
  <si>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</si>
  <si>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</si>
  <si>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</si>
  <si>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</si>
  <si>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</si>
  <si>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</si>
  <si>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</si>
  <si>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</si>
  <si>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</si>
  <si>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</si>
  <si>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</si>
  <si>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</si>
  <si>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</si>
  <si>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</si>
  <si>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</si>
  <si>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</si>
  <si>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</si>
  <si>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</si>
  <si>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</si>
  <si>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</si>
  <si>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</si>
  <si>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</si>
  <si>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</si>
  <si>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</si>
  <si>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</si>
  <si>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</si>
  <si>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</si>
  <si>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</si>
  <si>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</si>
  <si>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</si>
  <si>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</si>
  <si>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</si>
  <si>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</si>
  <si>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</si>
  <si>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</si>
  <si>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</si>
  <si>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</si>
  <si>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</si>
  <si>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</si>
  <si>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</si>
  <si>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</si>
  <si>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</si>
  <si>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</si>
  <si>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</si>
  <si>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</si>
  <si>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</si>
  <si>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</si>
  <si>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</si>
  <si>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</si>
  <si>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</si>
  <si>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</si>
  <si>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</si>
  <si>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</si>
  <si>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</si>
  <si>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</si>
  <si>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</si>
  <si>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</si>
  <si>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</si>
  <si>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</si>
  <si>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</si>
  <si>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</si>
  <si>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</si>
  <si>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</si>
  <si>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</si>
  <si>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</si>
  <si>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</si>
  <si>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</si>
  <si>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</si>
  <si>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</si>
  <si>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</si>
  <si>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</si>
  <si>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</si>
  <si>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</si>
  <si>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</si>
  <si>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</si>
  <si>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</si>
  <si>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</si>
  <si>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</si>
  <si>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</si>
  <si>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</si>
  <si>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</si>
  <si>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</si>
  <si>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</si>
  <si>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</si>
  <si>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</si>
  <si>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</si>
  <si>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</si>
  <si>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</si>
  <si>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</si>
  <si>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</si>
  <si>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</si>
  <si>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</si>
  <si>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</si>
  <si>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</si>
  <si>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</si>
  <si>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</si>
  <si>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</si>
  <si>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</si>
  <si>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</si>
  <si>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</si>
  <si>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</si>
  <si>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</si>
  <si>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</si>
  <si>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</si>
  <si>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</si>
  <si>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</si>
  <si>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</si>
  <si>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</si>
  <si>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</si>
  <si>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</si>
  <si>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</si>
  <si>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</si>
  <si>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</si>
  <si>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</si>
  <si>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</si>
  <si>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</si>
  <si>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</si>
  <si>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</si>
  <si>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</si>
  <si>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</si>
  <si>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</si>
  <si>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</si>
  <si>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</si>
  <si>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</si>
  <si>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</si>
  <si>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</si>
  <si>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</si>
  <si>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</si>
  <si>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</si>
  <si>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</si>
  <si>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</si>
  <si>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</si>
  <si>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</si>
  <si>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</si>
  <si>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</si>
  <si>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</si>
  <si>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</si>
  <si>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</si>
  <si>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</si>
  <si>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</si>
  <si>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</si>
  <si>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</si>
  <si>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</si>
  <si>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</si>
  <si>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</si>
  <si>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</si>
  <si>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</si>
  <si>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</si>
  <si>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</si>
  <si>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</si>
  <si>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</si>
  <si>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</si>
  <si>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</si>
  <si>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</si>
  <si>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</si>
  <si>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</si>
  <si>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</si>
  <si>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</si>
  <si>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</si>
  <si>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</si>
  <si>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</si>
  <si>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</si>
  <si>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</si>
  <si>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</si>
  <si>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</si>
  <si>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</si>
  <si>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</si>
  <si>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</si>
  <si>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</si>
  <si>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</si>
  <si>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</si>
  <si>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</si>
  <si>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</si>
  <si>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</si>
  <si>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</si>
  <si>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</si>
  <si>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</si>
  <si>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</si>
  <si>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</si>
  <si>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</si>
  <si>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</si>
  <si>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</si>
  <si>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</si>
  <si>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</si>
  <si>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</si>
  <si>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</si>
  <si>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</si>
  <si>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</si>
  <si>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</si>
  <si>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</si>
  <si>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</si>
  <si>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</si>
  <si>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</si>
  <si>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</si>
  <si>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</si>
  <si>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</si>
  <si>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</si>
  <si>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</si>
  <si>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</si>
  <si>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</si>
  <si>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</si>
  <si>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</si>
  <si>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</si>
  <si>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</si>
  <si>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</si>
  <si>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</si>
  <si>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</si>
  <si>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</si>
  <si>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</si>
  <si>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</si>
  <si>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</si>
  <si>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</si>
  <si>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</si>
  <si>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</si>
  <si>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</si>
  <si>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</si>
  <si>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</si>
  <si>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</si>
  <si>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</si>
  <si>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</si>
  <si>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</si>
  <si>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</si>
  <si>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</si>
  <si>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</si>
  <si>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</si>
  <si>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</si>
  <si>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</si>
  <si>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</si>
  <si>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</si>
  <si>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</si>
  <si>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</si>
  <si>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</si>
  <si>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</si>
  <si>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</si>
  <si>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</si>
  <si>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</si>
  <si>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</si>
  <si>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</si>
  <si>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</si>
  <si>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</si>
  <si>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</si>
  <si>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</si>
  <si>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</si>
  <si>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</si>
  <si>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</si>
  <si>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</si>
  <si>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</si>
  <si>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</si>
  <si>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</si>
  <si>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</si>
  <si>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</si>
  <si>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</si>
  <si>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</si>
  <si>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</si>
  <si>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</si>
  <si>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</si>
  <si>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</si>
  <si>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</si>
  <si>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</si>
  <si>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</si>
  <si>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</si>
  <si>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</si>
  <si>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</si>
  <si>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</si>
  <si>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</si>
  <si>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</si>
  <si>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</si>
  <si>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</si>
  <si>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</si>
  <si>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</si>
  <si>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</si>
  <si>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</si>
  <si>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</si>
  <si>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</si>
  <si>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</si>
  <si>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</si>
  <si>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</si>
  <si>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</si>
  <si>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</si>
  <si>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</si>
  <si>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</si>
  <si>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</si>
  <si>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</si>
  <si>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</si>
  <si>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</si>
  <si>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</si>
  <si>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</si>
  <si>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</si>
  <si>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</si>
  <si>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</si>
  <si>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</si>
  <si>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</si>
  <si>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</si>
  <si>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</si>
  <si>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</si>
  <si>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</si>
  <si>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</si>
  <si>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</si>
  <si>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</si>
  <si>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</si>
  <si>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</si>
  <si>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</si>
  <si>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</si>
  <si>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</si>
  <si>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</si>
  <si>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</si>
  <si>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</si>
  <si>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</si>
  <si>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</si>
  <si>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</si>
  <si>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</si>
  <si>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</si>
  <si>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</si>
  <si>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</si>
  <si>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</si>
  <si>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</si>
  <si>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</si>
  <si>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</si>
  <si>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</si>
  <si>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</si>
  <si>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</si>
  <si>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</si>
  <si>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</si>
  <si>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</si>
  <si>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</si>
  <si>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</si>
  <si>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</si>
  <si>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</si>
  <si>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</si>
  <si>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</si>
  <si>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</si>
  <si>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</si>
  <si>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</si>
  <si>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</si>
  <si>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</si>
  <si>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</si>
  <si>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</si>
  <si>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</si>
  <si>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</si>
  <si>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</si>
  <si>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</si>
  <si>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</si>
  <si>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</si>
  <si>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</si>
  <si>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</si>
  <si>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</si>
  <si>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</si>
  <si>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</si>
  <si>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</si>
  <si>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</si>
  <si>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</si>
  <si>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</si>
  <si>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</si>
  <si>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</si>
  <si>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</si>
  <si>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</si>
  <si>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</si>
  <si>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</si>
  <si>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</si>
  <si>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</si>
  <si>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</si>
  <si>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</si>
  <si>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</si>
  <si>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</si>
  <si>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</si>
  <si>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</si>
  <si>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</si>
  <si>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</si>
  <si>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</si>
  <si>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</si>
  <si>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</si>
  <si>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</si>
  <si>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</si>
  <si>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</si>
  <si>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</si>
  <si>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</si>
  <si>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</si>
  <si>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</si>
  <si>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</si>
  <si>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</si>
  <si>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</si>
  <si>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</si>
  <si>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</si>
  <si>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</si>
  <si>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</si>
  <si>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</si>
  <si>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</si>
  <si>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</si>
  <si>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</si>
  <si>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</si>
  <si>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</si>
  <si>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</si>
  <si>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</si>
  <si>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</si>
  <si>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</si>
  <si>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</si>
  <si>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</si>
  <si>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</si>
  <si>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</si>
  <si>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</si>
  <si>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</si>
  <si>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</si>
  <si>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</si>
  <si>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</si>
  <si>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</si>
  <si>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</si>
  <si>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</si>
  <si>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</si>
  <si>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</si>
  <si>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</si>
  <si>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</si>
  <si>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</si>
  <si>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</si>
  <si>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</si>
  <si>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</si>
  <si>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</si>
  <si>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</si>
  <si>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</si>
  <si>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</si>
  <si>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</si>
  <si>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</si>
  <si>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</si>
  <si>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</si>
  <si>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</si>
  <si>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</si>
  <si>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</si>
  <si>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</si>
  <si>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</si>
  <si>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</si>
  <si>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</si>
  <si>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</si>
  <si>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</si>
  <si>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</si>
  <si>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</si>
  <si>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</si>
  <si>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</si>
  <si>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</si>
  <si>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</si>
  <si>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</si>
  <si>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</si>
  <si>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</si>
  <si>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</si>
  <si>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</si>
  <si>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</si>
  <si>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</si>
  <si>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</si>
  <si>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</si>
  <si>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</si>
  <si>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</si>
  <si>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</si>
  <si>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</si>
  <si>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</si>
  <si>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</si>
  <si>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</si>
  <si>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</si>
  <si>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</si>
  <si>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</si>
  <si>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</si>
  <si>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</si>
  <si>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</si>
  <si>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</si>
  <si>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</si>
  <si>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</si>
  <si>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</si>
  <si>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</si>
  <si>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</si>
  <si>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</si>
  <si>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</si>
  <si>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</si>
  <si>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</si>
  <si>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</si>
  <si>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</si>
  <si>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</si>
  <si>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</si>
  <si>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</si>
  <si>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</si>
  <si>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</si>
  <si>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</si>
  <si>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</si>
  <si>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</si>
  <si>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</si>
  <si>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</si>
  <si>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</si>
  <si>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</si>
  <si>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</si>
  <si>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</si>
  <si>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</si>
  <si>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</si>
  <si>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</si>
  <si>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</si>
  <si>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</si>
  <si>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</si>
  <si>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</si>
  <si>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</si>
  <si>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</si>
  <si>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</si>
  <si>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</si>
  <si>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</si>
  <si>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</si>
  <si>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</si>
  <si>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</si>
  <si>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</si>
  <si>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</si>
  <si>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</si>
  <si>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</si>
  <si>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</si>
  <si>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</si>
  <si>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</si>
  <si>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</si>
  <si>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</si>
  <si>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</si>
  <si>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</si>
  <si>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</si>
  <si>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</si>
  <si>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</si>
  <si>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</si>
  <si>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</si>
  <si>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</si>
  <si>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</si>
  <si>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</si>
  <si>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</si>
  <si>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</si>
  <si>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</si>
  <si>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</si>
  <si>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</si>
  <si>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</si>
  <si>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</si>
  <si>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</si>
  <si>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</si>
  <si>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</si>
  <si>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</si>
  <si>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</si>
  <si>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</si>
  <si>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</si>
  <si>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</si>
  <si>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</si>
  <si>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</si>
  <si>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</si>
  <si>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</si>
  <si>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</si>
  <si>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</si>
  <si>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</si>
  <si>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</si>
  <si>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</si>
  <si>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</si>
  <si>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</si>
  <si>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</si>
  <si>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</si>
  <si>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</si>
  <si>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</si>
  <si>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</si>
  <si>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</si>
  <si>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</si>
  <si>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</si>
  <si>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</si>
  <si>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</si>
  <si>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</si>
  <si>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</si>
  <si>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</si>
  <si>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</si>
  <si>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</si>
  <si>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</si>
  <si>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</si>
  <si>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</si>
  <si>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</si>
  <si>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</si>
  <si>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</si>
  <si>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</si>
  <si>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</si>
  <si>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</si>
  <si>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</si>
  <si>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</si>
  <si>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</si>
  <si>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</si>
  <si>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</si>
  <si>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</si>
  <si>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</si>
  <si>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</si>
  <si>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</si>
  <si>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</si>
  <si>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</si>
  <si>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</si>
  <si>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</si>
  <si>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</si>
  <si>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</si>
  <si>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</si>
  <si>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</si>
  <si>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</si>
  <si>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</si>
  <si>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</si>
  <si>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</si>
  <si>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</si>
  <si>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</si>
  <si>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</si>
  <si>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</si>
  <si>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</si>
  <si>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</si>
  <si>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</si>
  <si>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</si>
  <si>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</si>
  <si>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</si>
  <si>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</si>
  <si>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</si>
  <si>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</si>
  <si>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</si>
  <si>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</si>
  <si>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</si>
  <si>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</si>
  <si>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</si>
  <si>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</si>
  <si>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</si>
  <si>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</si>
  <si>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</si>
  <si>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</si>
  <si>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</si>
  <si>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</si>
  <si>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</si>
  <si>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</si>
  <si>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</si>
  <si>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</si>
  <si>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</si>
  <si>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</si>
  <si>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</si>
  <si>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</si>
  <si>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</si>
  <si>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</si>
  <si>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</si>
  <si>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</si>
  <si>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</si>
  <si>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</si>
  <si>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</si>
  <si>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</si>
  <si>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</si>
  <si>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</si>
  <si>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</si>
  <si>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</si>
  <si>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</si>
  <si>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</si>
  <si>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</si>
  <si>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</si>
  <si>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</si>
  <si>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</si>
  <si>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</si>
  <si>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</si>
  <si>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</si>
  <si>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</si>
  <si>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</si>
  <si>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</si>
  <si>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</si>
  <si>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</si>
  <si>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</si>
  <si>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</si>
  <si>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</si>
  <si>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</si>
  <si>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</si>
  <si>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</si>
  <si>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</si>
  <si>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</si>
  <si>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</si>
  <si>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</si>
  <si>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</si>
  <si>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</si>
  <si>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</si>
  <si>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</si>
  <si>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</si>
  <si>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</si>
  <si>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</si>
  <si>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</si>
  <si>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</si>
  <si>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</si>
  <si>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</si>
  <si>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</si>
  <si>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</si>
  <si>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</si>
  <si>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</si>
  <si>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</si>
  <si>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</si>
  <si>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</si>
  <si>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</si>
  <si>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</si>
  <si>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</si>
  <si>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</si>
  <si>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</si>
  <si>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</si>
  <si>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</si>
  <si>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</si>
  <si>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</si>
  <si>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</si>
  <si>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</si>
  <si>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</si>
  <si>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</si>
  <si>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</si>
  <si>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</si>
  <si>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</si>
  <si>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</si>
  <si>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</si>
  <si>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</si>
  <si>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</si>
  <si>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</si>
  <si>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</si>
  <si>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</si>
  <si>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</si>
  <si>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</si>
  <si>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</si>
  <si>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</si>
  <si>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</si>
  <si>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</si>
  <si>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</si>
  <si>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</si>
  <si>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</si>
  <si>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</si>
  <si>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</si>
  <si>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</si>
  <si>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</si>
  <si>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</si>
  <si>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</si>
  <si>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</si>
  <si>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</si>
  <si>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</si>
  <si>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</si>
  <si>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</si>
  <si>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</si>
  <si>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</si>
  <si>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</si>
  <si>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</si>
  <si>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</si>
  <si>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</si>
  <si>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</si>
  <si>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</si>
  <si>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</si>
  <si>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</si>
  <si>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</si>
  <si>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</si>
  <si>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</si>
  <si>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</si>
  <si>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</si>
  <si>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</si>
  <si>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</si>
  <si>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</si>
  <si>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</si>
  <si>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</si>
  <si>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</si>
  <si>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</si>
  <si>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</si>
  <si>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</si>
  <si>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</si>
  <si>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</si>
  <si>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</si>
  <si>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</si>
  <si>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</si>
  <si>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</si>
  <si>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</si>
  <si>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</si>
  <si>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</si>
  <si>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</si>
  <si>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</si>
  <si>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</si>
  <si>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</si>
  <si>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</si>
  <si>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</si>
  <si>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</si>
  <si>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</si>
  <si>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</si>
  <si>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</si>
  <si>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</si>
  <si>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</si>
  <si>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</si>
  <si>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</si>
  <si>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</si>
  <si>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</si>
  <si>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</si>
  <si>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</si>
  <si>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</si>
  <si>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</si>
  <si>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</si>
  <si>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</si>
  <si>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</si>
  <si>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</si>
  <si>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</si>
  <si>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</si>
  <si>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</si>
  <si>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</si>
  <si>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</si>
  <si>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</si>
  <si>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</si>
  <si>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</si>
  <si>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</si>
  <si>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</si>
  <si>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</si>
  <si>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</si>
  <si>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</si>
  <si>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</si>
  <si>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</si>
  <si>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</si>
  <si>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</si>
  <si>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</si>
  <si>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</si>
  <si>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</si>
  <si>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</si>
  <si>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</si>
  <si>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</si>
  <si>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</si>
  <si>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</si>
  <si>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</si>
  <si>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</si>
  <si>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</si>
  <si>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</si>
  <si>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</si>
  <si>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</si>
  <si>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</si>
  <si>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</si>
  <si>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</si>
  <si>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</si>
  <si>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</si>
  <si>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</si>
  <si>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</si>
  <si>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</si>
  <si>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</si>
  <si>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</si>
  <si>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</si>
  <si>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</si>
  <si>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</si>
  <si>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</si>
  <si>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</si>
  <si>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</si>
  <si>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</si>
  <si>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</si>
  <si>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</si>
  <si>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</si>
  <si>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</si>
  <si>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</si>
  <si>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</si>
  <si>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</si>
  <si>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</si>
  <si>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</si>
  <si>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</si>
  <si>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</si>
  <si>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</si>
  <si>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</si>
  <si>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</si>
  <si>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</si>
  <si>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</si>
  <si>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</si>
  <si>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</si>
  <si>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</si>
  <si>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</si>
  <si>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</si>
  <si>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</si>
  <si>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</si>
  <si>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</si>
  <si>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</si>
  <si>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</si>
  <si>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</si>
  <si>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</si>
  <si>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</si>
  <si>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</si>
  <si>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</si>
  <si>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</si>
  <si>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</si>
  <si>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</si>
  <si>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</si>
  <si>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</si>
  <si>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</si>
  <si>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</si>
  <si>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</si>
  <si>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</si>
  <si>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</si>
  <si>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</si>
  <si>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</si>
  <si>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</si>
  <si>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</si>
  <si>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</si>
  <si>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</si>
  <si>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</si>
  <si>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</si>
  <si>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</si>
  <si>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</si>
  <si>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</si>
  <si>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</si>
  <si>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</si>
  <si>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</si>
  <si>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</si>
  <si>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</si>
  <si>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</si>
  <si>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</si>
  <si>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</si>
  <si>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</si>
  <si>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</si>
  <si>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</si>
  <si>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</si>
  <si>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</si>
  <si>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</si>
  <si>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</si>
  <si>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</si>
  <si>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</si>
  <si>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</si>
  <si>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</si>
  <si>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</si>
  <si>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</si>
  <si>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</si>
  <si>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</si>
  <si>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</si>
  <si>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</si>
  <si>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</si>
  <si>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</si>
  <si>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</si>
  <si>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</si>
  <si>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</si>
  <si>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</si>
  <si>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</si>
  <si>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</si>
  <si>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</si>
  <si>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</si>
  <si>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</si>
  <si>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</si>
  <si>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</si>
  <si>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</si>
  <si>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</si>
  <si>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</si>
  <si>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</si>
  <si>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</si>
  <si>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</si>
  <si>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</si>
  <si>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</si>
  <si>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</si>
  <si>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</si>
  <si>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</si>
  <si>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</si>
  <si>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</si>
  <si>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</si>
  <si>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</si>
  <si>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</si>
  <si>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</si>
  <si>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</si>
  <si>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</si>
  <si>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</si>
  <si>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</si>
  <si>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</si>
  <si>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</si>
  <si>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</si>
  <si>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</si>
  <si>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</si>
  <si>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</si>
  <si>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</si>
  <si>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</si>
  <si>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</si>
  <si>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</si>
  <si>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</si>
  <si>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</si>
  <si>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</si>
  <si>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</si>
  <si>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</si>
  <si>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</si>
  <si>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</si>
  <si>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</si>
  <si>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</si>
  <si>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</si>
  <si>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</si>
  <si>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</si>
  <si>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</si>
  <si>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</si>
  <si>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</si>
  <si>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</si>
  <si>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</si>
  <si>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</si>
  <si>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</si>
  <si>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</si>
  <si>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</si>
  <si>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</si>
  <si>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</si>
  <si>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</si>
  <si>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</si>
  <si>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</si>
  <si>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</si>
  <si>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</si>
  <si>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</si>
  <si>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</si>
  <si>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</si>
  <si>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</si>
  <si>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</si>
  <si>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</si>
  <si>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</si>
  <si>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</si>
  <si>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</si>
  <si>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</si>
  <si>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</si>
  <si>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</si>
  <si>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</si>
  <si>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</si>
  <si>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</si>
  <si>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</si>
  <si>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</si>
  <si>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</si>
  <si>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</si>
  <si>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</si>
  <si>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</si>
  <si>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</si>
  <si>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</si>
  <si>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</si>
  <si>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</si>
  <si>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</si>
  <si>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</si>
  <si>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</si>
  <si>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</si>
  <si>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</si>
  <si>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</si>
  <si>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</si>
  <si>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</si>
  <si>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</si>
  <si>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</si>
  <si>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</si>
  <si>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</si>
  <si>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</si>
  <si>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</si>
  <si>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</si>
  <si>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</si>
  <si>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</si>
  <si>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</si>
  <si>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</si>
  <si>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</si>
  <si>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</si>
  <si>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</si>
  <si>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</si>
  <si>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</si>
  <si>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</si>
  <si>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</si>
  <si>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</si>
  <si>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</si>
  <si>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</si>
  <si>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</si>
  <si>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</si>
  <si>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</si>
  <si>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</si>
  <si>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</si>
  <si>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</si>
  <si>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</si>
  <si>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</si>
  <si>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</si>
  <si>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</si>
  <si>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</si>
  <si>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</si>
  <si>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</si>
  <si>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</si>
  <si>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</si>
  <si>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</si>
  <si>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</si>
  <si>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</si>
  <si>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</si>
  <si>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</si>
  <si>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</si>
  <si>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</si>
  <si>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</si>
  <si>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</si>
  <si>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</si>
  <si>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</si>
  <si>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</si>
  <si>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</si>
  <si>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</si>
  <si>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</si>
  <si>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</si>
  <si>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</si>
  <si>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</si>
  <si>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</si>
  <si>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</si>
  <si>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</si>
  <si>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</si>
  <si>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</si>
  <si>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</si>
  <si>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</si>
  <si>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</si>
  <si>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</si>
  <si>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</si>
  <si>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</si>
  <si>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</si>
  <si>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</si>
  <si>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</si>
  <si>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</si>
  <si>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</si>
  <si>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</si>
  <si>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</si>
  <si>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</si>
  <si>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</si>
  <si>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</si>
  <si>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</si>
  <si>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</si>
  <si>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</si>
  <si>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</si>
  <si>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</si>
  <si>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</si>
  <si>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</si>
  <si>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</si>
  <si>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</si>
  <si>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</si>
  <si>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</si>
  <si>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</si>
  <si>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</si>
  <si>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</si>
  <si>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</si>
  <si>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</si>
  <si>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</si>
  <si>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</si>
  <si>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</si>
  <si>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</si>
  <si>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</si>
  <si>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</si>
  <si>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</si>
  <si>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</si>
  <si>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</si>
  <si>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</si>
  <si>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</si>
  <si>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</si>
  <si>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</si>
  <si>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</si>
  <si>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</si>
  <si>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</si>
  <si>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</si>
  <si>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</si>
  <si>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</si>
  <si>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</si>
  <si>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</si>
  <si>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</si>
  <si>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</si>
  <si>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</si>
  <si>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</si>
  <si>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</si>
  <si>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</si>
  <si>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</si>
  <si>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</si>
  <si>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</si>
  <si>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</si>
  <si>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</si>
  <si>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</si>
  <si>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</si>
  <si>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</si>
  <si>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</si>
  <si>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</si>
  <si>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</si>
  <si>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</si>
  <si>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</si>
  <si>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</si>
  <si>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</si>
  <si>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</si>
  <si>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</si>
  <si>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</si>
  <si>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</si>
  <si>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</si>
  <si>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</si>
  <si>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</si>
  <si>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</si>
  <si>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</si>
  <si>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</si>
  <si>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</si>
  <si>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</si>
  <si>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</si>
  <si>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</si>
  <si>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</si>
  <si>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</si>
  <si>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</si>
  <si>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</si>
  <si>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</si>
  <si>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</si>
  <si>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</si>
  <si>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</si>
  <si>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</si>
  <si>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</si>
  <si>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</si>
  <si>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</si>
  <si>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</si>
  <si>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</si>
  <si>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</si>
  <si>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</si>
  <si>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</si>
  <si>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</si>
  <si>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</si>
  <si>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</si>
  <si>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</si>
  <si>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</si>
  <si>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</si>
  <si>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</si>
  <si>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</si>
  <si>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</si>
  <si>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</si>
  <si>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</si>
  <si>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</si>
  <si>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</si>
  <si>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</si>
  <si>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</si>
  <si>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</si>
  <si>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</si>
  <si>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</si>
  <si>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</si>
  <si>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</si>
  <si>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</si>
  <si>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</si>
  <si>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</si>
  <si>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</si>
  <si>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</si>
  <si>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</si>
  <si>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</si>
  <si>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</si>
  <si>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</si>
  <si>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</si>
  <si>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</si>
  <si>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</si>
  <si>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</si>
  <si>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</si>
  <si>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</si>
  <si>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</si>
  <si>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</si>
  <si>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</si>
  <si>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</si>
  <si>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</si>
  <si>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</si>
  <si>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</si>
  <si>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</si>
  <si>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</si>
  <si>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</si>
  <si>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</si>
  <si>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</si>
  <si>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</si>
  <si>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</si>
  <si>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</si>
  <si>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</si>
  <si>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</si>
  <si>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</si>
  <si>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</si>
  <si>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</si>
  <si>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</si>
  <si>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</si>
  <si>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</si>
  <si>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</si>
  <si>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</si>
  <si>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</si>
  <si>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</si>
  <si>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</si>
  <si>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</si>
  <si>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</si>
  <si>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</si>
  <si>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</si>
  <si>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</si>
  <si>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</si>
  <si>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</si>
  <si>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</si>
  <si>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</si>
  <si>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</si>
  <si>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</si>
  <si>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</si>
  <si>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</si>
  <si>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</si>
  <si>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</si>
  <si>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</si>
  <si>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</si>
  <si>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</si>
  <si>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</si>
  <si>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</si>
  <si>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</si>
  <si>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</si>
  <si>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</si>
  <si>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</si>
  <si>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</si>
  <si>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</si>
  <si>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</si>
  <si>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</si>
  <si>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</si>
  <si>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</si>
  <si>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</si>
  <si>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</si>
  <si>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</si>
  <si>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</si>
  <si>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</si>
  <si>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</si>
  <si>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</si>
  <si>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</si>
  <si>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</si>
  <si>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</si>
  <si>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</si>
  <si>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</si>
  <si>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</si>
  <si>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</si>
  <si>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</si>
  <si>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</si>
  <si>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</si>
  <si>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</si>
  <si>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</si>
  <si>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</si>
  <si>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</si>
  <si>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</si>
  <si>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</si>
  <si>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</si>
  <si>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</si>
  <si>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</si>
  <si>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</si>
  <si>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</si>
  <si>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</si>
  <si>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</si>
  <si>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</si>
  <si>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</si>
  <si>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</si>
  <si>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</si>
  <si>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</si>
  <si>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</si>
  <si>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</si>
  <si>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</si>
  <si>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</si>
  <si>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</si>
  <si>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</si>
  <si>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</si>
  <si>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</si>
  <si>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</si>
  <si>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</si>
  <si>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</si>
  <si>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</si>
  <si>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</si>
  <si>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</si>
  <si>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</si>
  <si>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</si>
  <si>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</si>
  <si>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</si>
  <si>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</si>
  <si>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</si>
  <si>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</si>
  <si>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</si>
  <si>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</si>
  <si>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</si>
  <si>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</si>
  <si>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</si>
  <si>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</si>
  <si>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</si>
  <si>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</si>
  <si>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</si>
  <si>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</si>
  <si>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</si>
  <si>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</si>
  <si>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</si>
  <si>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</si>
  <si>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</si>
  <si>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</si>
  <si>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</si>
  <si>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</si>
  <si>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</si>
  <si>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</si>
  <si>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</si>
  <si>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</si>
  <si>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</si>
  <si>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</si>
  <si>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</si>
  <si>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</si>
  <si>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</si>
  <si>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</si>
  <si>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</si>
  <si>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</si>
  <si>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</si>
  <si>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</si>
  <si>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</si>
  <si>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</si>
  <si>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</si>
  <si>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</si>
  <si>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</si>
  <si>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</si>
  <si>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</si>
  <si>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</si>
  <si>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</si>
  <si>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</si>
  <si>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</si>
  <si>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</si>
  <si>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</si>
  <si>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</si>
  <si>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</si>
  <si>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</si>
  <si>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</si>
  <si>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</si>
  <si>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</si>
  <si>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</si>
  <si>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</si>
  <si>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</si>
  <si>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</si>
  <si>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</si>
  <si>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</si>
  <si>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</si>
  <si>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</si>
  <si>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</si>
  <si>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</si>
  <si>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</si>
  <si>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</si>
  <si>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</si>
  <si>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</si>
  <si>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</si>
  <si>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</si>
  <si>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</si>
  <si>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</si>
  <si>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</si>
  <si>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</si>
  <si>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</si>
  <si>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</si>
  <si>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</si>
  <si>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</si>
  <si>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</si>
  <si>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</si>
  <si>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</si>
  <si>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</si>
  <si>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</si>
  <si>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</si>
  <si>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</si>
  <si>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</si>
  <si>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</si>
  <si>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</si>
  <si>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</si>
  <si>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</si>
  <si>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</si>
  <si>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</si>
  <si>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</si>
  <si>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</si>
  <si>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</si>
  <si>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</si>
  <si>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</si>
  <si>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</si>
  <si>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</si>
  <si>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</si>
  <si>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</si>
  <si>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</si>
  <si>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</si>
  <si>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</si>
  <si>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</si>
  <si>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</si>
  <si>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</si>
  <si>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</si>
  <si>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</si>
  <si>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</si>
  <si>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</si>
  <si>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</si>
  <si>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</si>
  <si>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</si>
  <si>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</si>
  <si>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</si>
  <si>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</si>
  <si>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</si>
  <si>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</si>
  <si>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</si>
  <si>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</si>
  <si>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</si>
  <si>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</si>
  <si>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</si>
  <si>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</si>
  <si>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</si>
  <si>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</si>
  <si>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</si>
  <si>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</si>
  <si>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</si>
  <si>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</si>
  <si>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</si>
  <si>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</si>
  <si>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</si>
  <si>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</si>
  <si>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</si>
  <si>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</si>
  <si>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</si>
  <si>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</si>
  <si>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</si>
  <si>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</si>
  <si>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</si>
  <si>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</si>
  <si>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</si>
  <si>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</si>
  <si>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</si>
  <si>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</si>
  <si>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</si>
  <si>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</si>
  <si>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</si>
  <si>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</si>
  <si>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</si>
  <si>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</si>
  <si>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</si>
  <si>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</si>
  <si>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</si>
  <si>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</si>
  <si>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</si>
  <si>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</si>
  <si>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</si>
  <si>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</si>
  <si>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</si>
  <si>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</si>
  <si>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</si>
  <si>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</si>
  <si>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</si>
  <si>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</si>
  <si>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</si>
  <si>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</si>
  <si>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</si>
  <si>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</si>
  <si>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</si>
  <si>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</si>
  <si>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</si>
  <si>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</si>
  <si>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</si>
  <si>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</si>
  <si>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</si>
  <si>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</si>
  <si>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</si>
  <si>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</si>
  <si>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</si>
  <si>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</si>
  <si>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</si>
  <si>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</si>
  <si>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</si>
  <si>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</si>
  <si>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</si>
  <si>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</si>
  <si>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</si>
  <si>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</si>
  <si>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</si>
  <si>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</si>
  <si>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</si>
  <si>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</si>
  <si>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</si>
  <si>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</si>
  <si>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</si>
  <si>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</si>
  <si>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</si>
  <si>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</si>
  <si>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</si>
  <si>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</si>
  <si>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</si>
  <si>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</si>
  <si>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</si>
  <si>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</si>
  <si>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</si>
  <si>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</si>
  <si>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</si>
  <si>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</si>
  <si>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</si>
  <si>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</si>
  <si>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</si>
  <si>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</si>
  <si>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</si>
  <si>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</si>
  <si>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</si>
  <si>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</si>
  <si>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</si>
  <si>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</si>
  <si>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</si>
  <si>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</si>
  <si>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</si>
  <si>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</si>
  <si>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</si>
  <si>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</si>
  <si>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</si>
  <si>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</si>
  <si>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</si>
  <si>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</si>
  <si>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</si>
  <si>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</si>
  <si>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</si>
  <si>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</si>
  <si>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</si>
  <si>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</si>
  <si>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</si>
  <si>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</si>
  <si>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</si>
  <si>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</si>
  <si>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</si>
  <si>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</si>
  <si>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</si>
  <si>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</si>
  <si>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</si>
  <si>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</si>
  <si>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</si>
  <si>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</si>
  <si>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</si>
  <si>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</si>
  <si>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</si>
  <si>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</si>
  <si>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</si>
  <si>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</si>
  <si>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</si>
  <si>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</si>
  <si>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</si>
  <si>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</si>
  <si>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</si>
  <si>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</si>
  <si>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</si>
  <si>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</si>
  <si>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</si>
  <si>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</si>
  <si>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</si>
  <si>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</si>
  <si>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</si>
  <si>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</si>
  <si>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</si>
  <si>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</si>
  <si>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</si>
  <si>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</si>
  <si>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</si>
  <si>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</si>
  <si>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</si>
  <si>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</si>
  <si>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</si>
  <si>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</si>
  <si>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</si>
  <si>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</si>
  <si>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</si>
  <si>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</si>
  <si>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</si>
  <si>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</si>
  <si>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</si>
  <si>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</si>
  <si>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</si>
  <si>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</si>
  <si>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</si>
  <si>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</si>
  <si>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</si>
  <si>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</si>
  <si>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</si>
  <si>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</si>
  <si>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</si>
  <si>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</si>
  <si>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</si>
  <si>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</si>
  <si>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</si>
  <si>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</si>
  <si>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</si>
  <si>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</si>
  <si>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</si>
  <si>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</si>
  <si>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</si>
  <si>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</si>
  <si>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</si>
  <si>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</si>
  <si>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</si>
  <si>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</si>
  <si>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</si>
  <si>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</si>
  <si>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</si>
  <si>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</si>
  <si>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</si>
  <si>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</si>
  <si>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</si>
  <si>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</si>
  <si>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</si>
  <si>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</si>
  <si>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</si>
  <si>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</si>
  <si>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</si>
  <si>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</si>
  <si>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</si>
  <si>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</si>
  <si>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</si>
  <si>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</si>
  <si>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</si>
  <si>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</si>
  <si>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</si>
  <si>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</si>
  <si>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</si>
  <si>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</si>
  <si>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</si>
  <si>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</si>
  <si>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</si>
  <si>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</si>
  <si>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</si>
  <si>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</si>
  <si>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</si>
  <si>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</si>
  <si>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</si>
  <si>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</si>
  <si>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</si>
  <si>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</si>
  <si>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</si>
  <si>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</si>
  <si>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</si>
  <si>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</si>
  <si>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</si>
  <si>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</si>
  <si>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</si>
  <si>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</si>
  <si>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</si>
  <si>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</si>
  <si>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</si>
  <si>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</si>
  <si>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</si>
  <si>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</si>
  <si>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</si>
  <si>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</si>
  <si>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</si>
  <si>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</si>
  <si>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</si>
  <si>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</si>
  <si>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</si>
  <si>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</si>
  <si>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</si>
  <si>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</si>
  <si>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</si>
  <si>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</si>
  <si>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</si>
  <si>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</si>
  <si>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</si>
  <si>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</si>
  <si>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</si>
  <si>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</si>
  <si>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</si>
  <si>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</si>
  <si>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</si>
  <si>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</si>
  <si>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</si>
  <si>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</si>
  <si>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</si>
  <si>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</si>
  <si>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</si>
  <si>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</si>
  <si>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</si>
  <si>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</si>
  <si>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</si>
  <si>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</si>
  <si>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</si>
  <si>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</si>
  <si>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</si>
  <si>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</si>
  <si>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</si>
  <si>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</si>
  <si>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</si>
  <si>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</si>
  <si>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</si>
  <si>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</si>
  <si>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</si>
  <si>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</si>
  <si>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</si>
  <si>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</si>
  <si>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</si>
  <si>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</si>
  <si>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</si>
  <si>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</si>
  <si>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</si>
  <si>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</si>
  <si>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</si>
  <si>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</si>
  <si>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</si>
  <si>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</si>
  <si>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</si>
  <si>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</si>
  <si>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</si>
  <si>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</si>
  <si>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</si>
  <si>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</si>
  <si>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</si>
  <si>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</si>
  <si>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</si>
  <si>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</si>
  <si>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</si>
  <si>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</si>
  <si>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</si>
  <si>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</si>
  <si>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</si>
  <si>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</si>
  <si>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</si>
  <si>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</si>
  <si>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</si>
  <si>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</si>
  <si>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</si>
  <si>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</si>
  <si>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</si>
  <si>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</si>
  <si>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</si>
  <si>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</si>
  <si>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</si>
  <si>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</si>
  <si>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</si>
  <si>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</si>
  <si>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</si>
  <si>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</si>
  <si>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</si>
  <si>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</si>
  <si>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</si>
  <si>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</si>
  <si>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</si>
  <si>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</si>
  <si>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</si>
  <si>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</si>
  <si>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</si>
  <si>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</si>
  <si>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</si>
  <si>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</si>
  <si>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</si>
  <si>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</si>
  <si>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</si>
  <si>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</si>
  <si>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</si>
  <si>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</si>
  <si>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</si>
  <si>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</si>
  <si>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</si>
  <si>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</si>
  <si>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</si>
  <si>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</si>
  <si>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</si>
  <si>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</si>
  <si>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</si>
  <si>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</si>
  <si>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</si>
  <si>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</si>
  <si>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</si>
  <si>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</si>
  <si>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</si>
  <si>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</si>
  <si>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</si>
  <si>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</si>
  <si>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</si>
  <si>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</si>
  <si>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</si>
  <si>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</si>
  <si>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</si>
  <si>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</si>
  <si>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</si>
  <si>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</si>
  <si>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</si>
  <si>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</si>
  <si>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</si>
  <si>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</si>
  <si>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</si>
  <si>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</si>
  <si>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</si>
  <si>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</si>
  <si>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</si>
  <si>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</si>
  <si>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</si>
  <si>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</si>
  <si>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</si>
  <si>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</si>
  <si>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</si>
  <si>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</si>
  <si>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</si>
  <si>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</si>
  <si>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</si>
  <si>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</si>
  <si>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</si>
  <si>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</si>
  <si>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</si>
  <si>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</si>
  <si>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</si>
  <si>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</si>
  <si>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</si>
  <si>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</si>
  <si>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</si>
  <si>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</si>
  <si>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</si>
  <si>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</si>
  <si>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</si>
  <si>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</si>
  <si>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</si>
  <si>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</si>
  <si>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</si>
  <si>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</si>
  <si>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</si>
  <si>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</si>
  <si>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</si>
  <si>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</si>
  <si>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</si>
  <si>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</si>
  <si>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</si>
  <si>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</si>
  <si>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</si>
  <si>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</si>
  <si>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</si>
  <si>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</si>
  <si>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</si>
  <si>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</si>
  <si>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</si>
  <si>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</si>
  <si>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</si>
  <si>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</si>
  <si>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</si>
  <si>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</si>
  <si>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</si>
  <si>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</si>
  <si>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</si>
  <si>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</si>
  <si>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</si>
  <si>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</si>
  <si>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</si>
  <si>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</si>
  <si>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</si>
  <si>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</si>
  <si>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</si>
  <si>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</si>
  <si>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</si>
  <si>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</si>
  <si>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</si>
  <si>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</si>
  <si>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</si>
  <si>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</si>
  <si>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</si>
  <si>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</si>
  <si>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</si>
  <si>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</si>
  <si>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</si>
  <si>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</si>
  <si>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</si>
  <si>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</si>
  <si>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</si>
  <si>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</si>
  <si>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</si>
  <si>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</si>
  <si>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</si>
  <si>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</si>
  <si>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</si>
  <si>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</si>
  <si>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</si>
  <si>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</si>
  <si>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</si>
  <si>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</si>
  <si>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</si>
  <si>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</si>
  <si>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</si>
  <si>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</si>
  <si>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</si>
  <si>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</si>
  <si>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</si>
  <si>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</si>
  <si>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</si>
  <si>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</si>
  <si>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</si>
  <si>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</si>
  <si>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</si>
  <si>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</si>
  <si>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</si>
  <si>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</si>
  <si>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</si>
  <si>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</si>
  <si>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</si>
  <si>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</si>
  <si>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</si>
  <si>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</si>
  <si>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</si>
  <si>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</si>
  <si>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</si>
  <si>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</si>
  <si>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</si>
  <si>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</si>
  <si>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</si>
  <si>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</si>
  <si>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</si>
  <si>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</si>
  <si>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</si>
  <si>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</si>
  <si>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</si>
  <si>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</si>
  <si>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</si>
  <si>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</si>
  <si>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</si>
  <si>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</si>
  <si>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</si>
  <si>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</si>
  <si>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</si>
  <si>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</si>
  <si>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</si>
  <si>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</si>
  <si>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</si>
  <si>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</si>
  <si>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</si>
  <si>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</si>
  <si>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</si>
  <si>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</si>
  <si>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</si>
  <si>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</si>
  <si>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</si>
  <si>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</si>
  <si>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</si>
  <si>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</si>
  <si>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</si>
  <si>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</si>
  <si>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</si>
  <si>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</si>
  <si>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</si>
  <si>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</si>
  <si>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</si>
  <si>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</si>
  <si>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</si>
  <si>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</si>
  <si>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</si>
  <si>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</si>
  <si>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</si>
  <si>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</si>
  <si>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</si>
  <si>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</si>
  <si>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</si>
  <si>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</si>
  <si>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</si>
  <si>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</si>
  <si>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</si>
  <si>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</si>
  <si>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</si>
  <si>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</si>
  <si>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</si>
  <si>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</si>
  <si>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</si>
  <si>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</si>
  <si>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</si>
  <si>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</si>
  <si>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</si>
  <si>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</si>
  <si>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</si>
  <si>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</si>
  <si>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</si>
  <si>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</si>
  <si>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</si>
  <si>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</si>
  <si>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</si>
  <si>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</si>
  <si>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</si>
  <si>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</si>
  <si>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</si>
  <si>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</si>
  <si>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</si>
  <si>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</si>
  <si>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</si>
  <si>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</si>
  <si>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</si>
  <si>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</si>
  <si>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</si>
  <si>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</si>
  <si>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</si>
  <si>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</si>
  <si>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</si>
  <si>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</si>
  <si>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</si>
  <si>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</si>
  <si>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</si>
  <si>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</si>
  <si>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</si>
  <si>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</si>
  <si>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</si>
  <si>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</si>
  <si>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</si>
  <si>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</si>
  <si>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</si>
  <si>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</si>
  <si>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</si>
  <si>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</si>
  <si>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</si>
  <si>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</si>
  <si>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</si>
  <si>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</si>
  <si>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</si>
  <si>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</si>
  <si>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</si>
  <si>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</si>
  <si>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</si>
  <si>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</si>
  <si>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</si>
  <si>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</si>
  <si>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</si>
  <si>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</si>
  <si>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</si>
  <si>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</si>
  <si>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</si>
  <si>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</si>
  <si>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</si>
  <si>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</si>
  <si>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</si>
  <si>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</si>
  <si>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</si>
  <si>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</si>
  <si>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</si>
  <si>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</si>
  <si>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</si>
  <si>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</si>
  <si>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</si>
  <si>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</si>
  <si>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</si>
  <si>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</si>
  <si>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</si>
  <si>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</si>
  <si>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</si>
  <si>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</si>
  <si>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</si>
  <si>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</si>
  <si>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</si>
  <si>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</si>
  <si>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</si>
  <si>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</si>
  <si>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</si>
  <si>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</si>
  <si>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</si>
  <si>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</si>
  <si>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</si>
  <si>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</si>
  <si>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</si>
  <si>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</si>
  <si>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</si>
  <si>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</si>
  <si>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</si>
  <si>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</si>
  <si>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</si>
  <si>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</si>
  <si>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</si>
  <si>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</si>
  <si>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</si>
  <si>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</si>
  <si>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</si>
  <si>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</si>
  <si>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</si>
  <si>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</si>
  <si>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</si>
  <si>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</si>
  <si>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</si>
  <si>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</si>
  <si>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</si>
  <si>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</si>
  <si>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</si>
  <si>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</si>
  <si>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</si>
  <si>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</si>
  <si>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</si>
  <si>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</si>
  <si>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</si>
  <si>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</si>
  <si>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</si>
  <si>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</si>
  <si>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</si>
  <si>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</si>
  <si>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</si>
  <si>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</si>
  <si>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</si>
  <si>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</si>
  <si>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</si>
  <si>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</si>
  <si>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</si>
  <si>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</si>
  <si>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</si>
  <si>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</si>
  <si>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</si>
  <si>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</si>
  <si>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</si>
  <si>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</si>
  <si>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</si>
  <si>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</si>
  <si>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</si>
  <si>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</si>
  <si>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</si>
  <si>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</si>
  <si>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</si>
  <si>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</si>
  <si>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</si>
  <si>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</si>
  <si>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</si>
  <si>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</si>
  <si>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</si>
  <si>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</si>
  <si>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</si>
  <si>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</si>
  <si>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</si>
  <si>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</si>
  <si>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</si>
  <si>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</si>
  <si>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</si>
  <si>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</si>
  <si>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</si>
  <si>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</si>
  <si>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</si>
  <si>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</si>
  <si>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</si>
  <si>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</si>
  <si>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</si>
  <si>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</si>
  <si>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</si>
  <si>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</si>
  <si>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</si>
  <si>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</si>
  <si>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</si>
  <si>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</si>
  <si>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</si>
  <si>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</si>
  <si>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</si>
  <si>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</si>
  <si>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</si>
  <si>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</si>
  <si>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</si>
  <si>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</si>
  <si>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</si>
  <si>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</si>
  <si>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</si>
  <si>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</si>
  <si>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</si>
  <si>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</si>
  <si>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</si>
  <si>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</si>
  <si>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</si>
  <si>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</si>
  <si>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</si>
  <si>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</si>
  <si>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</si>
  <si>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</si>
  <si>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</si>
  <si>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</si>
  <si>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</si>
  <si>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</si>
  <si>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</si>
  <si>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</si>
  <si>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</si>
  <si>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</si>
  <si>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</si>
  <si>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</si>
  <si>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</si>
  <si>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</si>
  <si>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</si>
  <si>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</si>
  <si>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</si>
  <si>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</si>
  <si>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</si>
  <si>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</si>
  <si>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</si>
  <si>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</si>
  <si>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</si>
  <si>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</si>
  <si>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</si>
  <si>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</si>
  <si>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</si>
  <si>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</si>
  <si>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</si>
  <si>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</si>
  <si>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</si>
  <si>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</si>
  <si>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</si>
  <si>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</si>
  <si>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</si>
  <si>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</si>
  <si>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</si>
  <si>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</si>
  <si>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</si>
  <si>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</si>
  <si>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</si>
  <si>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</si>
  <si>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</si>
  <si>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</si>
  <si>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</si>
  <si>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</si>
  <si>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</si>
  <si>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</si>
  <si>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</si>
  <si>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</si>
  <si>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</si>
  <si>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</si>
  <si>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</si>
  <si>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</si>
  <si>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</si>
  <si>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</si>
  <si>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</si>
  <si>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</si>
  <si>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</si>
  <si>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</si>
  <si>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</si>
  <si>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</si>
  <si>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</si>
  <si>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</si>
  <si>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</si>
  <si>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</si>
  <si>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</si>
  <si>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</si>
  <si>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</si>
  <si>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</si>
  <si>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</si>
  <si>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</si>
  <si>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</si>
  <si>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</si>
  <si>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</si>
  <si>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</si>
  <si>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</si>
  <si>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</si>
  <si>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</si>
  <si>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</si>
  <si>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</si>
  <si>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</si>
  <si>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</si>
  <si>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</si>
  <si>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</si>
  <si>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</si>
  <si>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</si>
  <si>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</si>
  <si>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</si>
  <si>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</si>
  <si>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</si>
  <si>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</si>
  <si>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</si>
  <si>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</si>
  <si>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</si>
  <si>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</si>
  <si>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</si>
  <si>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</si>
  <si>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</si>
  <si>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</si>
  <si>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</si>
  <si>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</si>
  <si>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</si>
  <si>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</si>
  <si>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</si>
  <si>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</si>
  <si>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</si>
  <si>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</si>
  <si>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</si>
  <si>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</si>
  <si>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</si>
  <si>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</si>
  <si>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</si>
  <si>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</si>
  <si>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</si>
  <si>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</si>
  <si>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</si>
  <si>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</si>
  <si>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</si>
  <si>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</si>
  <si>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</si>
  <si>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</si>
  <si>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</si>
  <si>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</si>
  <si>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</si>
  <si>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</si>
  <si>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</si>
  <si>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</si>
  <si>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</si>
  <si>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</si>
  <si>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</si>
  <si>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</si>
  <si>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</si>
  <si>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</si>
  <si>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</si>
  <si>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</si>
  <si>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</si>
  <si>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</si>
  <si>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</si>
  <si>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</si>
  <si>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</si>
  <si>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</si>
  <si>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</si>
  <si>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</si>
  <si>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</si>
  <si>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</si>
  <si>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</si>
  <si>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</si>
  <si>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</si>
  <si>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</si>
  <si>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</si>
  <si>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</si>
  <si>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</si>
  <si>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</si>
  <si>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</si>
  <si>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</si>
  <si>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</si>
  <si>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</si>
  <si>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</si>
  <si>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</si>
  <si>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</si>
  <si>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</si>
  <si>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</si>
  <si>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</si>
  <si>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</si>
  <si>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</si>
  <si>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</si>
  <si>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</si>
  <si>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</si>
  <si>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</si>
  <si>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</si>
  <si>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</si>
  <si>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</si>
  <si>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</si>
  <si>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</si>
  <si>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</si>
  <si>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</si>
  <si>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</si>
  <si>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</si>
  <si>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</si>
  <si>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</si>
  <si>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</si>
  <si>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</si>
  <si>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</si>
  <si>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</si>
  <si>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</si>
  <si>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</si>
  <si>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</si>
  <si>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</si>
  <si>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</si>
  <si>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</si>
  <si>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</si>
  <si>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</si>
  <si>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</si>
  <si>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</si>
  <si>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</si>
  <si>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</si>
  <si>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</si>
  <si>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</si>
  <si>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</si>
  <si>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</si>
  <si>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</si>
  <si>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</si>
  <si>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</si>
  <si>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</si>
  <si>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</si>
  <si>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</si>
  <si>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</si>
  <si>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</si>
  <si>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</si>
  <si>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</si>
  <si>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</si>
  <si>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</si>
  <si>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</si>
  <si>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</si>
  <si>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</si>
  <si>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</si>
  <si>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</si>
  <si>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</si>
  <si>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</si>
  <si>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</si>
  <si>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</si>
  <si>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</si>
  <si>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</si>
  <si>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</si>
  <si>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</si>
  <si>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</si>
  <si>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</si>
  <si>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</si>
  <si>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</si>
  <si>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</si>
  <si>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</si>
  <si>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</si>
  <si>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</si>
  <si>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</si>
  <si>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</si>
  <si>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</si>
  <si>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</si>
  <si>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</si>
  <si>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</si>
  <si>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</si>
  <si>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</si>
  <si>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</si>
  <si>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</si>
  <si>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</si>
  <si>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</si>
  <si>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</si>
  <si>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</si>
  <si>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</si>
  <si>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</si>
  <si>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</si>
  <si>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</si>
  <si>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</si>
  <si>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</si>
  <si>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</si>
  <si>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</si>
  <si>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</si>
  <si>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</si>
  <si>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</si>
  <si>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</si>
  <si>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</si>
  <si>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</si>
  <si>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</si>
  <si>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</si>
  <si>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</si>
  <si>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</si>
  <si>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</si>
  <si>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</si>
  <si>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</si>
  <si>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</si>
  <si>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</si>
  <si>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</si>
  <si>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</si>
  <si>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</si>
  <si>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</si>
  <si>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</si>
  <si>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</si>
  <si>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</si>
  <si>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</si>
  <si>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</si>
  <si>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</si>
  <si>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</si>
  <si>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</si>
  <si>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</si>
  <si>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</si>
  <si>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</si>
  <si>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</si>
  <si>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</si>
  <si>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</si>
  <si>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</si>
  <si>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</si>
  <si>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</si>
  <si>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</si>
  <si>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</si>
  <si>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</si>
  <si>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</si>
  <si>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</si>
  <si>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</si>
  <si>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</si>
  <si>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</si>
  <si>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</si>
  <si>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</si>
  <si>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</si>
  <si>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</si>
  <si>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</si>
  <si>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</si>
  <si>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</si>
  <si>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</si>
  <si>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</si>
  <si>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</si>
  <si>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</si>
  <si>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</si>
  <si>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</si>
  <si>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</si>
  <si>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</si>
  <si>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</si>
  <si>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</si>
  <si>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</si>
  <si>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</si>
  <si>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</si>
  <si>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</si>
  <si>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</si>
  <si>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</si>
  <si>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</si>
  <si>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</si>
  <si>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</si>
  <si>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</si>
  <si>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</si>
  <si>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</si>
  <si>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</si>
  <si>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</si>
  <si>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</si>
  <si>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</si>
  <si>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</si>
  <si>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</si>
  <si>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</si>
  <si>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</si>
  <si>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</si>
  <si>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</si>
  <si>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</si>
  <si>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</si>
  <si>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</si>
  <si>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</si>
  <si>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</si>
  <si>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</si>
  <si>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</si>
  <si>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</si>
  <si>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</si>
  <si>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</si>
  <si>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</si>
  <si>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</si>
  <si>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</si>
  <si>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</si>
  <si>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</si>
  <si>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</si>
  <si>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</si>
  <si>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</si>
  <si>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</si>
  <si>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</si>
  <si>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</si>
  <si>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</si>
  <si>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</si>
  <si>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</si>
  <si>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</si>
  <si>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</si>
  <si>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</si>
  <si>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</si>
  <si>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</si>
  <si>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</si>
  <si>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</si>
  <si>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</si>
  <si>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</si>
  <si>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</si>
  <si>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</si>
  <si>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</si>
  <si>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</si>
  <si>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</si>
  <si>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</si>
  <si>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</si>
  <si>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</si>
  <si>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</si>
  <si>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</si>
  <si>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</si>
  <si>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</si>
  <si>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</si>
  <si>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</si>
  <si>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</si>
  <si>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</si>
  <si>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</si>
  <si>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</si>
  <si>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</si>
  <si>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</si>
  <si>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</si>
  <si>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</si>
  <si>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</si>
  <si>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</si>
  <si>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</si>
  <si>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</si>
  <si>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</si>
  <si>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</si>
  <si>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</si>
  <si>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</si>
  <si>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</si>
  <si>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</si>
  <si>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</si>
  <si>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</si>
  <si>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</si>
  <si>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</si>
  <si>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</si>
  <si>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</si>
  <si>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</si>
  <si>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</si>
  <si>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</si>
  <si>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</si>
  <si>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</si>
  <si>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</si>
  <si>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</si>
  <si>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</si>
  <si>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</si>
  <si>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</si>
  <si>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</si>
  <si>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</si>
  <si>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</si>
  <si>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</si>
  <si>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</si>
  <si>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</si>
  <si>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</si>
  <si>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</si>
  <si>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</si>
  <si>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</si>
  <si>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</si>
  <si>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</si>
  <si>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</si>
  <si>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</si>
  <si>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</si>
  <si>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</si>
  <si>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</si>
  <si>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</si>
  <si>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</si>
  <si>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</si>
  <si>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</si>
  <si>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</si>
  <si>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</si>
  <si>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</si>
  <si>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</si>
  <si>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</si>
  <si>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</si>
  <si>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</si>
  <si>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</si>
  <si>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</si>
  <si>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</si>
  <si>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</si>
  <si>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</si>
  <si>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</si>
  <si>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</si>
  <si>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</si>
  <si>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</si>
  <si>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</si>
  <si>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</si>
  <si>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</si>
  <si>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</si>
  <si>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</si>
  <si>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</si>
  <si>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</si>
  <si>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</si>
  <si>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</si>
  <si>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</si>
  <si>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</si>
  <si>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</si>
  <si>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</si>
  <si>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</si>
  <si>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</si>
  <si>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</si>
  <si>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</si>
  <si>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</si>
  <si>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</si>
  <si>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</si>
  <si>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</si>
  <si>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</si>
  <si>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</si>
  <si>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</si>
  <si>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</si>
  <si>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</si>
  <si>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</si>
  <si>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</si>
  <si>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</si>
  <si>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</si>
  <si>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</si>
  <si>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</si>
  <si>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</si>
  <si>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</si>
  <si>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</si>
  <si>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</si>
  <si>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</si>
  <si>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</si>
  <si>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</si>
  <si>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</si>
  <si>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</si>
  <si>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</si>
  <si>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</si>
  <si>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</si>
  <si>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</si>
  <si>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</si>
  <si>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</si>
  <si>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</si>
  <si>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</si>
  <si>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</si>
  <si>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</si>
  <si>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</si>
  <si>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</si>
  <si>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</si>
  <si>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</si>
  <si>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</si>
  <si>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</si>
  <si>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</si>
  <si>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</si>
  <si>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</si>
  <si>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</si>
  <si>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</si>
  <si>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</si>
  <si>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</si>
  <si>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</si>
  <si>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</si>
  <si>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</si>
  <si>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</si>
  <si>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</si>
  <si>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</si>
  <si>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</si>
  <si>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</si>
  <si>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</si>
  <si>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</si>
  <si>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</si>
  <si>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</si>
  <si>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</si>
  <si>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</si>
  <si>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</si>
  <si>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</si>
  <si>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</si>
  <si>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</si>
  <si>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</si>
  <si>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</si>
  <si>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</si>
  <si>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</si>
  <si>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</si>
  <si>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</si>
  <si>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</si>
  <si>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</si>
  <si>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</si>
  <si>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</si>
  <si>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</si>
  <si>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</si>
  <si>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</si>
  <si>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</si>
  <si>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</si>
  <si>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</si>
  <si>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</si>
  <si>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</si>
  <si>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</si>
  <si>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</si>
  <si>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</si>
  <si>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</si>
  <si>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</si>
  <si>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</si>
  <si>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</si>
  <si>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</si>
  <si>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</si>
  <si>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</si>
  <si>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</si>
  <si>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</si>
  <si>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</si>
  <si>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</si>
  <si>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</si>
  <si>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</si>
  <si>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</si>
  <si>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</si>
  <si>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</si>
  <si>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</si>
  <si>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</si>
  <si>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</si>
  <si>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</si>
  <si>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</si>
  <si>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</si>
  <si>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</si>
  <si>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</si>
  <si>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</si>
  <si>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</si>
  <si>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</si>
  <si>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</si>
  <si>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</si>
  <si>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</si>
  <si>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</si>
  <si>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</si>
  <si>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</si>
  <si>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</si>
  <si>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</si>
  <si>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</si>
  <si>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</si>
  <si>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</si>
  <si>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</si>
  <si>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</si>
  <si>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</si>
  <si>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</si>
  <si>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</si>
  <si>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</si>
  <si>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</si>
  <si>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</si>
  <si>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</si>
  <si>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</si>
  <si>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</si>
  <si>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</si>
  <si>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</si>
  <si>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</si>
  <si>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</si>
  <si>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</si>
  <si>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</si>
  <si>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</si>
  <si>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</si>
  <si>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</si>
  <si>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</si>
  <si>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</si>
  <si>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</si>
  <si>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</si>
  <si>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</si>
  <si>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</si>
  <si>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</si>
  <si>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</si>
  <si>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</si>
  <si>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</si>
  <si>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</si>
  <si>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</si>
  <si>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</si>
  <si>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</si>
  <si>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</si>
  <si>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</si>
  <si>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</si>
  <si>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</si>
  <si>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</si>
  <si>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</si>
  <si>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</si>
  <si>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</si>
  <si>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</si>
  <si>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</si>
  <si>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</si>
  <si>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</si>
  <si>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</si>
  <si>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</si>
  <si>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</si>
  <si>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</si>
  <si>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</si>
  <si>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</si>
  <si>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</si>
  <si>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</si>
  <si>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</si>
  <si>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</si>
  <si>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</si>
  <si>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</si>
  <si>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</si>
  <si>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</si>
  <si>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</si>
  <si>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</si>
  <si>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</si>
  <si>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</si>
  <si>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</si>
  <si>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</si>
  <si>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</si>
  <si>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</si>
  <si>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</si>
  <si>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</si>
  <si>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</si>
  <si>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</si>
  <si>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</si>
  <si>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</si>
  <si>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</si>
  <si>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</si>
  <si>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</si>
  <si>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</si>
  <si>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</si>
  <si>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</si>
  <si>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</si>
  <si>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</si>
  <si>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</si>
  <si>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</si>
  <si>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</si>
  <si>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</si>
  <si>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</si>
  <si>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</si>
  <si>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</si>
  <si>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</si>
  <si>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</si>
  <si>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</si>
  <si>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</si>
  <si>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</si>
  <si>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</si>
  <si>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</si>
  <si>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</si>
  <si>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</si>
  <si>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</si>
  <si>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</si>
  <si>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</si>
  <si>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</si>
  <si>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</si>
  <si>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</si>
  <si>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</si>
  <si>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</si>
  <si>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</si>
  <si>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</si>
  <si>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</si>
  <si>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</si>
  <si>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</si>
  <si>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</si>
  <si>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</si>
  <si>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</si>
  <si>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</si>
  <si>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</si>
  <si>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</si>
  <si>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</si>
  <si>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</si>
  <si>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</si>
  <si>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</si>
  <si>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</si>
  <si>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</si>
  <si>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</si>
  <si>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</si>
  <si>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</si>
  <si>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</si>
  <si>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</si>
  <si>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</si>
  <si>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</si>
  <si>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</si>
  <si>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</si>
  <si>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</si>
  <si>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</si>
  <si>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</si>
  <si>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</si>
  <si>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</si>
  <si>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</si>
  <si>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</si>
  <si>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</si>
  <si>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</si>
  <si>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</si>
  <si>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</si>
  <si>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</si>
  <si>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</si>
  <si>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</si>
  <si>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</si>
  <si>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</si>
  <si>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</si>
  <si>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</si>
  <si>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</si>
  <si>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</si>
  <si>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</si>
  <si>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</si>
  <si>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</si>
  <si>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</si>
  <si>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</si>
  <si>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</si>
  <si>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</si>
  <si>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</si>
  <si>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</si>
  <si>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</si>
  <si>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</si>
  <si>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</si>
  <si>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</si>
  <si>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</si>
  <si>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</si>
  <si>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</si>
  <si>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</si>
  <si>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</si>
  <si>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</si>
  <si>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</si>
  <si>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</si>
  <si>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</si>
  <si>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</si>
  <si>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</si>
  <si>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</si>
  <si>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</si>
  <si>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</si>
  <si>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</si>
  <si>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</si>
  <si>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</si>
  <si>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</si>
  <si>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</si>
  <si>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</si>
  <si>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</si>
  <si>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</si>
  <si>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</si>
  <si>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</si>
  <si>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</si>
  <si>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</si>
  <si>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</si>
  <si>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</si>
  <si>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</si>
  <si>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</si>
  <si>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</si>
  <si>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</si>
  <si>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</si>
  <si>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</si>
  <si>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</si>
  <si>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</si>
  <si>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</si>
  <si>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</si>
  <si>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</si>
  <si>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</si>
  <si>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</si>
  <si>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</si>
  <si>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</si>
  <si>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</si>
  <si>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</si>
  <si>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</si>
  <si>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</si>
  <si>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</si>
  <si>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</si>
  <si>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</si>
  <si>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</si>
  <si>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</si>
  <si>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</si>
  <si>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</si>
  <si>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</si>
  <si>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</si>
  <si>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</si>
  <si>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</si>
  <si>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</si>
  <si>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</si>
  <si>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</si>
  <si>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</si>
  <si>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</si>
  <si>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</si>
  <si>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</si>
  <si>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</si>
  <si>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</si>
  <si>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</si>
  <si>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</si>
  <si>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</si>
  <si>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</si>
  <si>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</si>
  <si>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</si>
  <si>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</si>
  <si>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</si>
  <si>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</si>
  <si>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</si>
  <si>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</si>
  <si>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</si>
  <si>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</si>
  <si>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</si>
  <si>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</si>
  <si>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</si>
  <si>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</si>
  <si>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</si>
  <si>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</si>
  <si>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</si>
  <si>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</si>
  <si>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</si>
  <si>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</si>
  <si>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</si>
  <si>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</si>
  <si>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</si>
  <si>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</si>
  <si>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</si>
  <si>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</si>
  <si>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</si>
  <si>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</si>
  <si>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</si>
  <si>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</si>
  <si>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</si>
  <si>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</si>
  <si>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</si>
  <si>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</si>
  <si>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</si>
  <si>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</si>
  <si>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</si>
  <si>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</si>
  <si>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</si>
  <si>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</si>
  <si>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</si>
  <si>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</si>
  <si>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</si>
  <si>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</si>
  <si>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</si>
  <si>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</si>
  <si>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</si>
  <si>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</si>
  <si>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</si>
  <si>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</si>
  <si>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</si>
  <si>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</si>
  <si>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</si>
  <si>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</si>
  <si>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</si>
  <si>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</si>
  <si>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</si>
  <si>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</si>
  <si>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</si>
  <si>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</si>
  <si>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</si>
  <si>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</si>
  <si>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</si>
  <si>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</si>
  <si>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</si>
  <si>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</si>
  <si>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</si>
  <si>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</si>
  <si>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</si>
  <si>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</si>
  <si>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</si>
  <si>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</si>
  <si>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</si>
  <si>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</si>
  <si>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</si>
  <si>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</si>
  <si>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</si>
  <si>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</si>
  <si>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</si>
  <si>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</si>
  <si>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</si>
  <si>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</si>
  <si>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</si>
  <si>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</si>
  <si>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</si>
  <si>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</si>
  <si>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</si>
  <si>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</si>
  <si>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</si>
  <si>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</si>
  <si>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</si>
  <si>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</si>
  <si>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</si>
  <si>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</si>
  <si>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</si>
  <si>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</si>
  <si>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</si>
  <si>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</si>
  <si>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</si>
  <si>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</si>
  <si>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</si>
  <si>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</si>
  <si>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</si>
  <si>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</si>
  <si>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</si>
  <si>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</si>
  <si>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</si>
  <si>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</si>
  <si>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</si>
  <si>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</si>
  <si>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</si>
  <si>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</si>
  <si>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</si>
  <si>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</si>
  <si>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</si>
  <si>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</si>
  <si>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</si>
  <si>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</si>
  <si>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</si>
  <si>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</si>
  <si>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</si>
  <si>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</si>
  <si>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</si>
  <si>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</si>
  <si>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</si>
  <si>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</si>
  <si>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</si>
  <si>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</si>
  <si>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</si>
  <si>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</si>
  <si>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</si>
  <si>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</si>
  <si>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</si>
  <si>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</si>
  <si>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</si>
  <si>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</si>
  <si>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</si>
  <si>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</si>
  <si>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</si>
  <si>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</si>
  <si>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</si>
  <si>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</si>
  <si>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</si>
  <si>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</si>
  <si>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</si>
  <si>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</si>
  <si>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</si>
  <si>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</si>
  <si>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</si>
  <si>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</si>
  <si>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</si>
  <si>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</si>
  <si>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</si>
  <si>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</si>
  <si>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</si>
  <si>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</si>
  <si>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</si>
  <si>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</si>
  <si>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</si>
  <si>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</si>
  <si>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</si>
  <si>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</si>
  <si>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</si>
  <si>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</si>
  <si>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</si>
  <si>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</si>
  <si>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</si>
  <si>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</si>
  <si>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</si>
  <si>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</si>
  <si>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</si>
  <si>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</si>
  <si>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</si>
  <si>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</si>
  <si>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</si>
  <si>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</si>
  <si>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</si>
  <si>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</si>
  <si>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</si>
  <si>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</si>
  <si>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</si>
  <si>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</si>
  <si>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</si>
  <si>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</si>
  <si>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</si>
  <si>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</si>
  <si>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</si>
  <si>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</si>
  <si>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</si>
  <si>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</si>
  <si>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</si>
  <si>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</si>
  <si>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</si>
  <si>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</si>
  <si>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</si>
  <si>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</si>
  <si>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</si>
  <si>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</si>
  <si>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</si>
  <si>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</si>
  <si>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</si>
  <si>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</si>
  <si>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</si>
  <si>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</si>
  <si>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</si>
  <si>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</si>
  <si>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</si>
  <si>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</si>
  <si>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</si>
  <si>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</si>
  <si>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</si>
  <si>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</si>
  <si>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</si>
  <si>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</si>
  <si>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</si>
  <si>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</si>
  <si>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</si>
  <si>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</si>
  <si>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</si>
  <si>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</si>
  <si>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</si>
  <si>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</si>
  <si>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</si>
  <si>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</si>
  <si>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</si>
  <si>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</si>
  <si>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</si>
  <si>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</si>
  <si>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</si>
  <si>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</si>
  <si>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</si>
  <si>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</si>
  <si>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</si>
  <si>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</si>
  <si>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</si>
  <si>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</si>
  <si>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</si>
  <si>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</si>
  <si>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</si>
  <si>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</si>
  <si>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</si>
  <si>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</si>
  <si>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</si>
  <si>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</si>
  <si>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</si>
  <si>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</si>
  <si>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</si>
  <si>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</si>
  <si>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</si>
  <si>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</si>
  <si>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</si>
  <si>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</si>
  <si>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</si>
  <si>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</si>
  <si>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</si>
  <si>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</si>
  <si>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</si>
  <si>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</si>
  <si>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</si>
  <si>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</si>
  <si>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</si>
  <si>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</si>
  <si>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</si>
  <si>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</si>
  <si>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</si>
  <si>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</si>
  <si>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</si>
  <si>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</si>
  <si>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</si>
  <si>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</si>
  <si>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</si>
  <si>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</si>
  <si>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</si>
  <si>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</si>
  <si>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</si>
  <si>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</si>
  <si>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</si>
  <si>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</si>
  <si>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</si>
  <si>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</si>
  <si>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</si>
  <si>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</si>
  <si>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</si>
  <si>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</si>
  <si>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</si>
  <si>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</si>
  <si>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</si>
  <si>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</si>
  <si>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</si>
  <si>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</si>
  <si>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</si>
  <si>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</si>
  <si>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</si>
  <si>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</si>
  <si>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</si>
  <si>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</si>
  <si>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</si>
  <si>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</si>
  <si>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</si>
  <si>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</si>
  <si>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</si>
  <si>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</si>
  <si>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</si>
  <si>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</si>
  <si>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</si>
  <si>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</si>
  <si>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</si>
  <si>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</si>
  <si>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</si>
  <si>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</si>
  <si>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</si>
  <si>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</si>
  <si>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</si>
  <si>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</si>
  <si>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</si>
  <si>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</si>
  <si>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</si>
  <si>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</si>
  <si>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</si>
  <si>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</si>
  <si>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</si>
  <si>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</si>
  <si>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</si>
  <si>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</si>
  <si>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</si>
  <si>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</si>
  <si>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</si>
  <si>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</si>
  <si>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</si>
  <si>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</si>
  <si>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</si>
  <si>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</si>
  <si>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</si>
  <si>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</si>
  <si>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</si>
  <si>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</si>
  <si>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</si>
  <si>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</si>
  <si>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</si>
  <si>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</si>
  <si>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</si>
  <si>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</si>
  <si>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</si>
  <si>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</si>
  <si>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</si>
  <si>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</si>
  <si>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</si>
  <si>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</si>
  <si>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</si>
  <si>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</si>
  <si>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</si>
  <si>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</si>
  <si>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</si>
  <si>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</si>
  <si>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</si>
  <si>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</si>
  <si>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</si>
  <si>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</si>
  <si>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</si>
  <si>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</si>
  <si>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</si>
  <si>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</si>
  <si>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</si>
  <si>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</si>
  <si>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</si>
  <si>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</si>
  <si>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</si>
  <si>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</si>
  <si>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</si>
  <si>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</si>
  <si>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</si>
  <si>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</si>
  <si>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</si>
  <si>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</si>
  <si>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</si>
  <si>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</si>
  <si>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</si>
  <si>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</si>
  <si>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</si>
  <si>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</si>
  <si>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</si>
  <si>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</si>
  <si>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</si>
  <si>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</si>
  <si>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</si>
  <si>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</si>
  <si>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</si>
  <si>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</si>
  <si>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</si>
  <si>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</si>
  <si>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</si>
  <si>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</si>
  <si>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</si>
  <si>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</si>
  <si>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</si>
  <si>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</si>
  <si>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</si>
  <si>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</si>
  <si>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</si>
  <si>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</si>
  <si>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</si>
  <si>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</si>
  <si>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</si>
  <si>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</si>
  <si>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</si>
  <si>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</si>
  <si>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</si>
  <si>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</si>
  <si>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</si>
  <si>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</si>
  <si>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</si>
  <si>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</si>
  <si>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</si>
  <si>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</si>
  <si>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</si>
  <si>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</si>
  <si>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</si>
  <si>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</si>
  <si>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</si>
  <si>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</si>
  <si>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</si>
  <si>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</si>
  <si>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</si>
  <si>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</si>
  <si>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</si>
  <si>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</si>
  <si>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</si>
  <si>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</si>
  <si>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</si>
  <si>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</si>
  <si>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</si>
  <si>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</si>
  <si>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</si>
  <si>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</si>
  <si>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</si>
  <si>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</si>
  <si>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</si>
  <si>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</si>
  <si>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</si>
  <si>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</si>
  <si>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</si>
  <si>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</si>
  <si>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</si>
  <si>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</si>
  <si>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</si>
  <si>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</si>
  <si>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</si>
  <si>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</si>
  <si>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</si>
  <si>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</si>
  <si>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</si>
  <si>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</si>
  <si>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</si>
  <si>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</si>
  <si>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</si>
  <si>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</si>
  <si>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</si>
  <si>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</si>
  <si>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</si>
  <si>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</si>
  <si>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</si>
  <si>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</si>
  <si>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</si>
  <si>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</si>
  <si>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</si>
  <si>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</si>
  <si>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</si>
  <si>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</si>
  <si>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</si>
  <si>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</si>
  <si>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</si>
  <si>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</si>
  <si>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</si>
  <si>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</si>
  <si>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</si>
  <si>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</si>
  <si>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</si>
  <si>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</si>
  <si>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</si>
  <si>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</si>
  <si>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</si>
  <si>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</si>
  <si>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</si>
  <si>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</si>
  <si>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</si>
  <si>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</si>
  <si>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</si>
  <si>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</si>
  <si>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</si>
  <si>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</si>
  <si>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</si>
  <si>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</si>
  <si>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</si>
  <si>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</si>
  <si>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</si>
  <si>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</si>
  <si>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</si>
  <si>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</si>
  <si>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</si>
  <si>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</si>
  <si>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</si>
  <si>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</si>
  <si>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</si>
  <si>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</si>
  <si>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</si>
  <si>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</si>
  <si>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</si>
  <si>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</si>
  <si>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</si>
  <si>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</si>
  <si>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</si>
  <si>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</si>
  <si>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</si>
  <si>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</si>
  <si>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</si>
  <si>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</si>
  <si>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</si>
  <si>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</si>
  <si>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</si>
  <si>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</si>
  <si>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</si>
  <si>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</si>
  <si>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</si>
  <si>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</si>
  <si>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</si>
  <si>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</si>
  <si>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</si>
  <si>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</si>
  <si>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</si>
  <si>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</si>
  <si>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</si>
  <si>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</si>
  <si>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</si>
  <si>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</si>
  <si>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</si>
  <si>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</si>
  <si>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</si>
  <si>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</si>
  <si>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</si>
  <si>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</si>
  <si>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</si>
  <si>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</si>
  <si>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</si>
  <si>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</si>
  <si>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</si>
  <si>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</si>
  <si>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</si>
  <si>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</si>
  <si>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</si>
  <si>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</si>
  <si>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</si>
  <si>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</si>
  <si>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</si>
  <si>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</si>
  <si>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</si>
  <si>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</si>
  <si>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</si>
  <si>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</si>
  <si>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</si>
  <si>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</si>
  <si>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</si>
  <si>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</si>
  <si>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</si>
  <si>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</si>
  <si>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</si>
  <si>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</si>
  <si>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</si>
  <si>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</si>
  <si>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</si>
  <si>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</si>
  <si>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</si>
  <si>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</si>
  <si>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</si>
  <si>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</si>
  <si>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</si>
  <si>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</si>
  <si>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</si>
  <si>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</si>
  <si>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</si>
  <si>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</si>
  <si>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</si>
  <si>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</si>
  <si>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</si>
  <si>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</si>
  <si>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</si>
  <si>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</si>
  <si>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</si>
  <si>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</si>
  <si>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</si>
  <si>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</si>
  <si>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</si>
  <si>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</si>
  <si>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</si>
  <si>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</si>
  <si>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</si>
  <si>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</si>
  <si>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</si>
  <si>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</si>
  <si>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</si>
  <si>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</si>
  <si>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</si>
  <si>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</si>
  <si>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</si>
  <si>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</si>
  <si>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</si>
  <si>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</si>
  <si>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</si>
  <si>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</si>
  <si>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</si>
  <si>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</si>
  <si>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</si>
  <si>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</si>
  <si>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</si>
  <si>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</si>
  <si>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</si>
  <si>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</si>
  <si>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</si>
  <si>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</si>
  <si>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</si>
  <si>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</si>
  <si>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</si>
  <si>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</si>
  <si>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</si>
  <si>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</si>
  <si>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</si>
  <si>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</si>
  <si>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</si>
  <si>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</si>
  <si>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</si>
  <si>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</si>
  <si>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</si>
  <si>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</si>
  <si>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</si>
  <si>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</si>
  <si>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</si>
  <si>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</si>
  <si>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</si>
  <si>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</si>
  <si>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</si>
  <si>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</si>
  <si>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</si>
  <si>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</si>
  <si>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</si>
  <si>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</si>
  <si>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</si>
  <si>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</si>
  <si>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</si>
  <si>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</si>
  <si>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</si>
  <si>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</si>
  <si>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</si>
  <si>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</si>
  <si>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</si>
  <si>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</si>
  <si>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</si>
  <si>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</si>
  <si>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</si>
  <si>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</si>
  <si>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</si>
  <si>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</si>
  <si>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</si>
  <si>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</si>
  <si>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</si>
  <si>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</si>
  <si>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</si>
  <si>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</si>
  <si>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</si>
  <si>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</si>
  <si>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</si>
  <si>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</si>
  <si>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</si>
  <si>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</si>
  <si>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</si>
  <si>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</si>
  <si>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</si>
  <si>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</si>
  <si>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</si>
  <si>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</si>
  <si>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</si>
  <si>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</si>
  <si>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</si>
  <si>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</si>
  <si>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</si>
  <si>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</si>
  <si>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</si>
  <si>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</si>
  <si>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</si>
  <si>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</si>
  <si>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</si>
  <si>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</si>
  <si>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</si>
  <si>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</si>
  <si>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</si>
  <si>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</si>
  <si>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</si>
  <si>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</si>
  <si>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</si>
  <si>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</si>
  <si>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</si>
  <si>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</si>
  <si>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</si>
  <si>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</si>
  <si>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</si>
  <si>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</si>
  <si>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</si>
  <si>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</si>
  <si>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</si>
  <si>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</si>
  <si>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</si>
  <si>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</si>
  <si>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</si>
  <si>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</si>
  <si>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</si>
  <si>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</si>
  <si>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</si>
  <si>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</si>
  <si>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</si>
  <si>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</si>
  <si>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</si>
  <si>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</si>
  <si>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</si>
  <si>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</si>
  <si>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</si>
  <si>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</si>
  <si>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</si>
  <si>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</si>
  <si>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</si>
  <si>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</si>
  <si>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</si>
  <si>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</si>
  <si>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</si>
  <si>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</si>
  <si>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</si>
  <si>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</si>
  <si>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</si>
  <si>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</si>
  <si>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</si>
  <si>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</si>
  <si>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</si>
  <si>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</si>
  <si>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</si>
  <si>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</si>
  <si>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</si>
  <si>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</si>
  <si>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</si>
  <si>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</si>
  <si>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</si>
  <si>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</si>
  <si>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</si>
  <si>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</si>
  <si>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</si>
  <si>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</si>
  <si>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</si>
  <si>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</si>
  <si>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</si>
  <si>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</si>
  <si>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</si>
  <si>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</si>
  <si>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</si>
  <si>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</si>
  <si>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</si>
  <si>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</si>
  <si>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</si>
  <si>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</si>
  <si>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</si>
  <si>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</si>
  <si>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</si>
  <si>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</si>
  <si>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</si>
  <si>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</si>
  <si>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</si>
  <si>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</si>
  <si>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</si>
  <si>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</si>
  <si>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</si>
  <si>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</si>
  <si>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</si>
  <si>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</si>
  <si>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</si>
  <si>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</si>
  <si>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</si>
  <si>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</si>
  <si>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</si>
  <si>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</si>
  <si>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</si>
  <si>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</si>
  <si>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</si>
  <si>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</si>
  <si>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</si>
  <si>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</si>
  <si>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</si>
  <si>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</si>
  <si>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</si>
  <si>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</si>
  <si>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</si>
  <si>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</si>
  <si>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</si>
  <si>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</si>
  <si>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</si>
  <si>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</si>
  <si>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</si>
  <si>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</si>
  <si>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</si>
  <si>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</si>
  <si>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</si>
  <si>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</si>
  <si>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</si>
  <si>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</si>
  <si>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</si>
  <si>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</si>
  <si>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</si>
  <si>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</si>
  <si>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</si>
  <si>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</si>
  <si>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</si>
  <si>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</si>
  <si>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</si>
  <si>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</si>
  <si>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</si>
  <si>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</si>
  <si>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</si>
  <si>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</si>
  <si>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</si>
  <si>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</si>
  <si>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</si>
  <si>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</si>
  <si>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</si>
  <si>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</si>
  <si>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</si>
  <si>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</si>
  <si>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</si>
  <si>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</si>
  <si>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</si>
  <si>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</si>
  <si>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</si>
  <si>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</si>
  <si>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</si>
  <si>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</si>
  <si>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</si>
  <si>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</si>
  <si>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</si>
  <si>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</si>
  <si>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</si>
  <si>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</si>
  <si>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</si>
  <si>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</si>
  <si>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</si>
  <si>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</si>
  <si>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</si>
  <si>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</si>
  <si>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</si>
  <si>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</si>
  <si>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</si>
  <si>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</si>
  <si>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</si>
  <si>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</si>
  <si>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</si>
  <si>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</si>
  <si>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</si>
  <si>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</si>
  <si>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</si>
  <si>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</si>
  <si>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</si>
  <si>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</si>
  <si>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</si>
  <si>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</si>
  <si>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</si>
  <si>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</si>
  <si>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</si>
  <si>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</si>
  <si>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</si>
  <si>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</si>
  <si>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</si>
  <si>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</si>
  <si>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</si>
  <si>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</si>
  <si>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</si>
  <si>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</si>
  <si>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</si>
  <si>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</si>
  <si>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</si>
  <si>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</si>
  <si>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</si>
  <si>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</si>
  <si>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</si>
  <si>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</si>
  <si>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</si>
  <si>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</si>
  <si>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</si>
  <si>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</si>
  <si>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</si>
  <si>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</si>
  <si>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</si>
  <si>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</si>
  <si>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</si>
  <si>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</si>
  <si>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</si>
  <si>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</si>
  <si>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</si>
  <si>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</si>
  <si>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</si>
  <si>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</si>
  <si>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</si>
  <si>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</si>
  <si>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</si>
  <si>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</si>
  <si>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</si>
  <si>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</si>
  <si>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</si>
  <si>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</si>
  <si>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</si>
  <si>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</si>
  <si>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</si>
  <si>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</si>
  <si>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</si>
  <si>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</si>
  <si>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</si>
  <si>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</si>
  <si>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</si>
  <si>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</si>
  <si>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</si>
  <si>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</si>
  <si>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</si>
  <si>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</si>
  <si>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</si>
  <si>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</si>
  <si>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</si>
  <si>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</si>
  <si>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</si>
  <si>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</si>
  <si>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</si>
  <si>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</si>
  <si>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</si>
  <si>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</si>
  <si>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</si>
  <si>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</si>
  <si>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</si>
  <si>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</si>
  <si>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</si>
  <si>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</si>
  <si>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</si>
  <si>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</si>
  <si>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</si>
  <si>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</si>
  <si>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</si>
  <si>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</si>
  <si>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</si>
  <si>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</si>
  <si>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</si>
  <si>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</si>
  <si>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</si>
  <si>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</si>
  <si>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</si>
  <si>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</si>
  <si>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</si>
  <si>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</si>
  <si>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</si>
  <si>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</si>
  <si>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</si>
  <si>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</si>
  <si>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</si>
  <si>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</si>
  <si>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</si>
  <si>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</si>
  <si>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</si>
  <si>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</si>
  <si>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</si>
  <si>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</si>
  <si>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</si>
  <si>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</si>
  <si>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</si>
  <si>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</si>
  <si>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</si>
  <si>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</si>
  <si>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</si>
  <si>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</si>
  <si>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</si>
  <si>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</si>
  <si>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</si>
  <si>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</si>
  <si>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</si>
  <si>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</si>
  <si>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</si>
  <si>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</si>
  <si>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</si>
  <si>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</si>
  <si>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</si>
  <si>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</si>
  <si>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</si>
  <si>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</si>
  <si>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</si>
  <si>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</si>
  <si>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</si>
  <si>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</si>
  <si>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</si>
  <si>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</si>
  <si>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</si>
  <si>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</si>
  <si>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</si>
  <si>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</si>
  <si>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</si>
  <si>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</si>
  <si>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</si>
  <si>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</si>
  <si>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</si>
  <si>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</si>
  <si>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</si>
  <si>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</si>
  <si>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</si>
  <si>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</si>
  <si>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</si>
  <si>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</si>
  <si>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</si>
  <si>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</si>
  <si>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</si>
  <si>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</si>
  <si>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</si>
  <si>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</si>
  <si>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</si>
  <si>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</si>
  <si>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</si>
  <si>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</si>
  <si>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</si>
  <si>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</si>
  <si>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</si>
  <si>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</si>
  <si>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</si>
  <si>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</si>
  <si>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</si>
  <si>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</si>
  <si>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</si>
  <si>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</si>
  <si>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</si>
  <si>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</si>
  <si>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</si>
  <si>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</si>
  <si>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</si>
  <si>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</si>
  <si>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</si>
  <si>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</si>
  <si>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</si>
  <si>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</si>
  <si>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</si>
  <si>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</si>
  <si>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</si>
  <si>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</si>
  <si>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</si>
  <si>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</si>
  <si>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</si>
  <si>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</si>
  <si>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</si>
  <si>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</si>
  <si>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</si>
  <si>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</si>
  <si>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</si>
  <si>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</si>
  <si>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</si>
  <si>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</si>
  <si>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</si>
  <si>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</si>
  <si>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</si>
  <si>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</si>
  <si>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</si>
  <si>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</si>
  <si>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</si>
  <si>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</si>
  <si>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</si>
  <si>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</si>
  <si>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</si>
  <si>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</si>
  <si>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</si>
  <si>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</si>
  <si>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</si>
  <si>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</si>
  <si>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</si>
  <si>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</si>
  <si>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</si>
  <si>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</si>
  <si>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</si>
  <si>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</si>
  <si>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</si>
  <si>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</si>
  <si>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</si>
  <si>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</si>
  <si>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</si>
  <si>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</si>
  <si>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</si>
  <si>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</si>
  <si>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</si>
  <si>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</si>
  <si>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</si>
  <si>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</si>
  <si>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</si>
  <si>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</si>
  <si>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</si>
  <si>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</si>
  <si>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</si>
  <si>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</si>
  <si>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</si>
  <si>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</si>
  <si>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</si>
  <si>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</si>
  <si>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</si>
  <si>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</si>
  <si>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</si>
  <si>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</si>
  <si>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</si>
  <si>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</si>
  <si>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</si>
  <si>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</si>
  <si>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</si>
  <si>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</si>
  <si>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</si>
  <si>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</si>
  <si>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</si>
  <si>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</si>
  <si>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</si>
  <si>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</si>
  <si>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</si>
  <si>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</si>
  <si>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</si>
  <si>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</si>
  <si>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</si>
  <si>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</si>
  <si>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</si>
  <si>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</si>
  <si>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</si>
  <si>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</si>
  <si>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</si>
  <si>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</si>
  <si>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</si>
  <si>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</si>
  <si>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</si>
  <si>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</si>
  <si>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</si>
  <si>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</si>
  <si>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</si>
  <si>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</si>
  <si>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</si>
  <si>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</si>
  <si>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</si>
  <si>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</si>
  <si>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</si>
  <si>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</si>
  <si>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</si>
  <si>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</si>
  <si>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</si>
  <si>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</si>
  <si>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</si>
  <si>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</si>
  <si>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</si>
  <si>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</si>
  <si>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</si>
  <si>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</si>
  <si>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</si>
  <si>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</si>
  <si>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</si>
  <si>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</si>
  <si>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</si>
  <si>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</si>
  <si>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</si>
  <si>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</si>
  <si>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</si>
  <si>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</si>
  <si>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</si>
  <si>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</si>
  <si>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</si>
  <si>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</si>
  <si>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</si>
  <si>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</si>
  <si>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</si>
  <si>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</si>
  <si>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</si>
  <si>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</si>
  <si>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</si>
  <si>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</si>
  <si>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</si>
  <si>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</si>
  <si>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</si>
  <si>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</si>
  <si>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</si>
  <si>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</si>
  <si>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</si>
  <si>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</si>
  <si>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</si>
  <si>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</si>
  <si>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</si>
  <si>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</si>
  <si>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</si>
  <si>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</si>
  <si>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</si>
  <si>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</si>
  <si>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</si>
  <si>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</si>
  <si>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</si>
  <si>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</si>
  <si>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</si>
  <si>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</si>
  <si>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</si>
  <si>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</si>
  <si>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</si>
  <si>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</si>
  <si>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</si>
  <si>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</si>
  <si>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</si>
  <si>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</si>
  <si>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</si>
  <si>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</si>
  <si>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</si>
  <si>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</si>
  <si>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</si>
  <si>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</si>
  <si>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</si>
  <si>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</si>
  <si>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</si>
  <si>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</si>
  <si>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</si>
  <si>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</si>
  <si>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</si>
  <si>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</si>
  <si>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</si>
  <si>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</si>
  <si>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</si>
  <si>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</si>
  <si>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</si>
  <si>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</si>
  <si>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</si>
  <si>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</si>
  <si>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</si>
  <si>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</si>
  <si>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</si>
  <si>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</si>
  <si>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</si>
  <si>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</si>
  <si>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</si>
  <si>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</si>
  <si>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</si>
  <si>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</si>
  <si>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</si>
  <si>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</si>
  <si>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</si>
  <si>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</si>
  <si>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</si>
  <si>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</si>
  <si>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</si>
  <si>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</si>
  <si>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</si>
  <si>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</si>
  <si>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</si>
  <si>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</si>
  <si>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</si>
  <si>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</si>
  <si>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</si>
  <si>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</si>
  <si>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</si>
  <si>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</si>
  <si>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</si>
  <si>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</si>
  <si>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</si>
  <si>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</si>
  <si>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</si>
  <si>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</si>
  <si>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</si>
  <si>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</si>
  <si>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</si>
  <si>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</si>
  <si>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</si>
  <si>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</si>
  <si>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</si>
  <si>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</si>
  <si>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</si>
  <si>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</si>
  <si>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</si>
  <si>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</si>
  <si>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</si>
  <si>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</si>
  <si>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</si>
  <si>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</si>
  <si>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</si>
  <si>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</si>
  <si>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</si>
  <si>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</si>
  <si>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</si>
  <si>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</si>
  <si>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</si>
  <si>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</si>
  <si>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</si>
  <si>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</si>
  <si>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</si>
  <si>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</si>
  <si>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</si>
  <si>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</si>
  <si>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</si>
  <si>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</si>
  <si>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</si>
  <si>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</si>
  <si>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</si>
  <si>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</si>
  <si>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</si>
  <si>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</si>
  <si>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</si>
  <si>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</si>
  <si>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</si>
  <si>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</si>
  <si>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</si>
  <si>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</si>
  <si>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</si>
  <si>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</si>
  <si>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</si>
  <si>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</si>
  <si>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</si>
  <si>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</si>
  <si>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</si>
  <si>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</si>
  <si>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</si>
  <si>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</si>
  <si>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</si>
  <si>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</si>
  <si>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</si>
  <si>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</si>
  <si>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</si>
  <si>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</si>
  <si>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</si>
  <si>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</si>
  <si>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</si>
  <si>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</si>
  <si>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</si>
  <si>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</si>
  <si>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</si>
  <si>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</si>
  <si>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</si>
  <si>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</si>
  <si>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</si>
  <si>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</si>
  <si>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</si>
  <si>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</si>
  <si>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</si>
  <si>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</si>
  <si>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</si>
  <si>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</si>
  <si>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</si>
  <si>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</si>
  <si>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</si>
  <si>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</si>
  <si>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</si>
  <si>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</si>
  <si>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</si>
  <si>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</si>
  <si>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</si>
  <si>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</si>
  <si>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</si>
  <si>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</si>
  <si>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</si>
  <si>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</si>
  <si>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</si>
  <si>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</si>
  <si>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</si>
  <si>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</si>
  <si>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</si>
  <si>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</si>
  <si>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</si>
  <si>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</si>
  <si>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</si>
  <si>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</si>
  <si>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</si>
  <si>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</si>
  <si>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</si>
  <si>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</si>
  <si>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</si>
  <si>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</si>
  <si>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</si>
  <si>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</si>
  <si>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</si>
  <si>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</si>
  <si>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</si>
  <si>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</si>
  <si>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</si>
  <si>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</si>
  <si>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</si>
  <si>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</si>
  <si>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</si>
  <si>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</si>
  <si>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</si>
  <si>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</si>
  <si>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</si>
  <si>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</si>
  <si>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</si>
  <si>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</si>
  <si>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</si>
  <si>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</si>
  <si>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</si>
  <si>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</si>
  <si>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</si>
  <si>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</si>
  <si>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</si>
  <si>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</si>
  <si>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</si>
  <si>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</si>
  <si>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</si>
  <si>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</si>
  <si>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</si>
  <si>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</si>
  <si>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</si>
  <si>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</si>
  <si>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</si>
  <si>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</si>
  <si>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</si>
  <si>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</si>
  <si>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</si>
  <si>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</si>
  <si>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</si>
  <si>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</si>
  <si>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</si>
  <si>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</si>
  <si>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</si>
  <si>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</si>
  <si>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</si>
  <si>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</si>
  <si>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</si>
  <si>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</si>
  <si>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</si>
  <si>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</si>
  <si>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</si>
  <si>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</si>
  <si>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</si>
  <si>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</si>
  <si>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</si>
  <si>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</si>
  <si>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</si>
  <si>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</si>
  <si>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</si>
  <si>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</si>
  <si>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</si>
  <si>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</si>
  <si>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</si>
  <si>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</si>
  <si>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</si>
  <si>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</si>
  <si>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</si>
  <si>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</si>
  <si>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</si>
  <si>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</si>
  <si>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</si>
  <si>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</si>
  <si>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</si>
  <si>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</si>
  <si>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</si>
  <si>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</si>
  <si>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</si>
  <si>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</si>
  <si>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</si>
  <si>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</si>
  <si>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</si>
  <si>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</si>
  <si>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</si>
  <si>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</si>
  <si>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</si>
  <si>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</si>
  <si>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</si>
  <si>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</si>
  <si>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</si>
  <si>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</si>
  <si>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</si>
  <si>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</si>
  <si>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</si>
  <si>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</si>
  <si>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</si>
  <si>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</si>
  <si>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</si>
  <si>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</si>
  <si>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</si>
  <si>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</si>
  <si>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</si>
  <si>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</si>
  <si>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</si>
  <si>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</si>
  <si>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</si>
  <si>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</si>
  <si>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</si>
  <si>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</si>
  <si>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</si>
  <si>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</si>
  <si>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</si>
  <si>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</si>
  <si>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</si>
  <si>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</si>
  <si>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</si>
  <si>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</si>
  <si>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</si>
  <si>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</si>
  <si>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</si>
  <si>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</si>
  <si>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</si>
  <si>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</si>
  <si>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</si>
  <si>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</si>
  <si>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</si>
  <si>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</si>
  <si>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</si>
  <si>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</si>
  <si>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</si>
  <si>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</si>
  <si>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</si>
  <si>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</si>
  <si>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</si>
  <si>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</si>
  <si>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</si>
  <si>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</si>
  <si>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</si>
  <si>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</si>
  <si>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</si>
  <si>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</si>
  <si>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</si>
  <si>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</si>
  <si>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</si>
  <si>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</si>
  <si>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</si>
  <si>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</si>
  <si>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</si>
  <si>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</si>
  <si>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</si>
  <si>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</si>
  <si>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</si>
  <si>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</si>
  <si>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</si>
  <si>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</si>
  <si>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</si>
  <si>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</si>
  <si>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</si>
  <si>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</si>
  <si>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</si>
  <si>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</si>
  <si>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</si>
  <si>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</si>
  <si>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</si>
  <si>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</si>
  <si>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</si>
  <si>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</si>
  <si>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</si>
  <si>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</si>
  <si>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</si>
  <si>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</si>
  <si>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</si>
  <si>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</si>
  <si>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</si>
  <si>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</si>
  <si>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</si>
  <si>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</si>
  <si>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</si>
  <si>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</si>
  <si>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</si>
  <si>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</si>
  <si>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</si>
  <si>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</si>
  <si>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</si>
  <si>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</si>
  <si>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</si>
  <si>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</si>
  <si>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</si>
  <si>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</si>
  <si>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</si>
  <si>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</si>
  <si>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</si>
  <si>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</si>
  <si>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</si>
  <si>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</si>
  <si>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</si>
  <si>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</si>
  <si>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</si>
  <si>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</si>
  <si>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</si>
  <si>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</si>
  <si>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</si>
  <si>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</si>
  <si>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</si>
  <si>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</si>
  <si>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</si>
  <si>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</si>
  <si>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</si>
  <si>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</si>
  <si>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</si>
  <si>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</si>
  <si>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</si>
  <si>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</si>
  <si>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</si>
  <si>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</si>
  <si>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</si>
  <si>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</si>
  <si>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</si>
  <si>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</si>
  <si>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</si>
  <si>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</si>
  <si>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</si>
  <si>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</si>
  <si>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</si>
  <si>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</si>
  <si>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</si>
  <si>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</si>
  <si>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</si>
  <si>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</si>
  <si>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</si>
  <si>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</si>
  <si>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</si>
  <si>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</si>
  <si>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</si>
  <si>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</si>
  <si>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</si>
  <si>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</si>
  <si>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</si>
  <si>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</si>
  <si>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</si>
  <si>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</si>
  <si>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</si>
  <si>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</si>
  <si>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</si>
  <si>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</si>
  <si>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</si>
  <si>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</si>
  <si>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</si>
  <si>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</si>
  <si>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</si>
  <si>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</si>
  <si>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</si>
  <si>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</si>
  <si>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</si>
  <si>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</si>
  <si>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</si>
  <si>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</si>
  <si>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</si>
  <si>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</si>
  <si>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</si>
  <si>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</si>
  <si>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</si>
  <si>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</si>
  <si>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</si>
  <si>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</si>
  <si>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</si>
  <si>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</si>
  <si>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</si>
  <si>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</si>
  <si>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</si>
  <si>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</si>
  <si>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</si>
  <si>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</si>
  <si>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</si>
  <si>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</si>
  <si>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</si>
  <si>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</si>
  <si>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</si>
  <si>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</si>
  <si>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</si>
  <si>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</si>
  <si>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</si>
  <si>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</si>
  <si>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</si>
  <si>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</si>
  <si>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</si>
  <si>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</si>
  <si>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</si>
  <si>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</si>
  <si>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</si>
  <si>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</si>
  <si>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</si>
  <si>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</si>
  <si>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</si>
  <si>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</si>
  <si>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</si>
  <si>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</si>
  <si>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</si>
  <si>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</si>
  <si>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</si>
  <si>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</si>
  <si>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</si>
  <si>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</si>
  <si>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</si>
  <si>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</si>
  <si>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</si>
  <si>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</si>
  <si>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</si>
  <si>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</si>
  <si>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</si>
  <si>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</si>
  <si>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</si>
  <si>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</si>
  <si>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</si>
  <si>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</si>
  <si>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</si>
  <si>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</si>
  <si>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</si>
  <si>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</si>
  <si>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</si>
  <si>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</si>
  <si>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</si>
  <si>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</si>
  <si>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</si>
  <si>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</si>
  <si>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</si>
  <si>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</si>
  <si>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</si>
  <si>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</si>
  <si>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</si>
  <si>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</si>
  <si>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</si>
  <si>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</si>
  <si>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</si>
  <si>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</si>
  <si>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</si>
  <si>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</si>
  <si>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</si>
  <si>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</si>
  <si>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</si>
  <si>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</si>
  <si>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</si>
  <si>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</si>
  <si>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</si>
  <si>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</si>
  <si>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</si>
  <si>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</si>
  <si>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</si>
  <si>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</si>
  <si>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</si>
  <si>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</si>
  <si>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</si>
  <si>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</si>
  <si>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</si>
  <si>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</si>
  <si>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</si>
  <si>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</si>
  <si>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</si>
  <si>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</si>
  <si>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</si>
  <si>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</si>
  <si>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</si>
  <si>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</si>
  <si>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</si>
  <si>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</si>
  <si>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</si>
  <si>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</si>
  <si>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</si>
  <si>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</si>
  <si>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</si>
  <si>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</si>
  <si>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</si>
  <si>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</si>
  <si>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</si>
  <si>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</si>
  <si>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</si>
  <si>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</si>
  <si>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</si>
  <si>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</si>
  <si>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</si>
  <si>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</si>
  <si>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</si>
  <si>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</si>
  <si>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</si>
  <si>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</si>
  <si>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</si>
  <si>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</si>
  <si>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</si>
  <si>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</si>
  <si>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</si>
  <si>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</si>
  <si>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</si>
  <si>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</si>
  <si>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</si>
  <si>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</si>
  <si>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</si>
  <si>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</si>
  <si>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</si>
  <si>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</si>
  <si>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</si>
  <si>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</si>
  <si>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</si>
  <si>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</si>
  <si>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</si>
  <si>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</si>
  <si>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</si>
  <si>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</si>
  <si>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</si>
  <si>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</si>
  <si>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</si>
  <si>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</si>
  <si>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</si>
  <si>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</si>
  <si>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</si>
  <si>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</si>
  <si>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</si>
  <si>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</si>
  <si>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</si>
  <si>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</si>
  <si>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</si>
  <si>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</si>
  <si>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</si>
  <si>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</si>
  <si>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</si>
  <si>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</si>
  <si>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</si>
  <si>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</si>
  <si>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</si>
  <si>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</si>
  <si>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</si>
  <si>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</si>
  <si>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</si>
  <si>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</si>
  <si>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</si>
  <si>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</si>
  <si>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</si>
  <si>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</si>
  <si>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</si>
  <si>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</si>
  <si>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</si>
  <si>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</si>
  <si>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</si>
  <si>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</si>
  <si>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</si>
  <si>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</si>
  <si>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</si>
  <si>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</si>
  <si>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</si>
  <si>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</si>
  <si>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</si>
  <si>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</si>
  <si>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</si>
  <si>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</si>
  <si>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</si>
  <si>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</si>
  <si>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</si>
  <si>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</si>
  <si>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</si>
  <si>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</si>
  <si>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</si>
  <si>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</si>
  <si>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</si>
  <si>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</si>
  <si>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</si>
  <si>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</si>
  <si>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</si>
  <si>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</si>
  <si>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</si>
  <si>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</si>
  <si>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</si>
  <si>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</si>
  <si>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</si>
  <si>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</si>
  <si>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</si>
  <si>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</si>
  <si>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</si>
  <si>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</si>
  <si>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</si>
  <si>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</si>
  <si>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</si>
  <si>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</si>
  <si>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</si>
  <si>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</si>
  <si>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</si>
  <si>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</si>
  <si>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</si>
  <si>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</si>
  <si>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</si>
  <si>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</si>
  <si>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</si>
  <si>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</si>
  <si>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</si>
  <si>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</si>
  <si>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</si>
  <si>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</si>
  <si>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</si>
  <si>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</si>
  <si>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</si>
  <si>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</si>
  <si>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</si>
  <si>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</si>
  <si>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</si>
  <si>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</si>
  <si>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</si>
  <si>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</si>
  <si>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</si>
  <si>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</si>
  <si>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</si>
  <si>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</si>
  <si>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</si>
  <si>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</si>
  <si>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</si>
  <si>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</si>
  <si>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</si>
  <si>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</si>
  <si>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</si>
  <si>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</si>
  <si>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</si>
  <si>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</si>
  <si>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</si>
  <si>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</si>
  <si>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</si>
  <si>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</si>
  <si>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</si>
  <si>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</si>
  <si>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</si>
  <si>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</si>
  <si>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</si>
  <si>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</si>
  <si>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</si>
  <si>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</si>
  <si>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</si>
  <si>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</si>
  <si>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</si>
  <si>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</si>
  <si>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</si>
  <si>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</si>
  <si>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</si>
  <si>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</si>
  <si>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</si>
  <si>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</si>
  <si>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</si>
  <si>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</si>
  <si>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</si>
  <si>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</si>
  <si>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</si>
  <si>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</si>
  <si>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</si>
  <si>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</si>
  <si>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</si>
  <si>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</si>
  <si>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</si>
  <si>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</si>
  <si>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</si>
  <si>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</si>
  <si>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</si>
  <si>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</si>
  <si>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</si>
  <si>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</si>
  <si>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</si>
  <si>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</si>
  <si>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</si>
  <si>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</si>
  <si>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</si>
  <si>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</si>
  <si>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</si>
  <si>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</si>
  <si>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</si>
  <si>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</si>
  <si>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</si>
  <si>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</si>
  <si>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</si>
  <si>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</si>
  <si>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</si>
  <si>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</si>
  <si>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</si>
  <si>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</si>
  <si>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</si>
  <si>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</si>
  <si>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</si>
  <si>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</si>
  <si>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</si>
  <si>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</si>
  <si>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</si>
  <si>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</si>
  <si>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</si>
  <si>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</si>
  <si>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</si>
  <si>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</si>
  <si>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</si>
  <si>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</si>
  <si>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</si>
  <si>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</si>
  <si>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</si>
  <si>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</si>
  <si>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</si>
  <si>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</si>
  <si>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</si>
  <si>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</si>
  <si>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</si>
  <si>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</si>
  <si>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</si>
  <si>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</si>
  <si>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</si>
  <si>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</si>
  <si>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</si>
  <si>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</si>
  <si>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</si>
  <si>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</si>
  <si>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</si>
  <si>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</si>
  <si>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</si>
  <si>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</si>
  <si>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</si>
  <si>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</si>
  <si>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</si>
  <si>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</si>
  <si>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</si>
  <si>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</si>
  <si>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</si>
  <si>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</si>
  <si>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</si>
  <si>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</si>
  <si>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</si>
  <si>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</si>
  <si>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</si>
  <si>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</si>
  <si>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</si>
  <si>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</si>
  <si>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</si>
  <si>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</si>
  <si>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</si>
  <si>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</si>
  <si>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</si>
  <si>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</si>
  <si>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</si>
  <si>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</si>
  <si>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</si>
  <si>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</si>
  <si>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</si>
  <si>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</si>
  <si>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</si>
  <si>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</si>
  <si>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</si>
  <si>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</si>
  <si>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</si>
  <si>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</si>
  <si>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</si>
  <si>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</si>
  <si>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</si>
  <si>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</si>
  <si>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</si>
  <si>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</si>
  <si>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</si>
  <si>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</si>
  <si>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</si>
  <si>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</si>
  <si>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</si>
  <si>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</si>
  <si>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</si>
  <si>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</si>
  <si>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</si>
  <si>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</si>
  <si>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</si>
  <si>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</si>
  <si>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</si>
  <si>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</si>
  <si>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</si>
  <si>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</si>
  <si>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</si>
  <si>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</si>
  <si>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</si>
  <si>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</si>
  <si>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</si>
  <si>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</si>
  <si>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</si>
  <si>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</si>
  <si>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</si>
  <si>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</si>
  <si>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</si>
  <si>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</si>
  <si>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</si>
  <si>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</si>
  <si>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</si>
  <si>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</si>
  <si>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</si>
  <si>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</si>
  <si>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</si>
  <si>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</si>
  <si>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</si>
  <si>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</si>
  <si>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</si>
  <si>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</si>
  <si>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</si>
  <si>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</si>
  <si>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</si>
  <si>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</si>
  <si>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</si>
  <si>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</si>
  <si>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</si>
  <si>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</si>
  <si>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</si>
  <si>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</si>
  <si>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</si>
  <si>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</si>
  <si>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</si>
  <si>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</si>
  <si>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</si>
  <si>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</si>
  <si>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</si>
  <si>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</si>
  <si>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</si>
  <si>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</si>
  <si>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</si>
  <si>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</si>
  <si>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</si>
  <si>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</si>
  <si>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</si>
  <si>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</si>
  <si>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</si>
  <si>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</si>
  <si>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</si>
  <si>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</si>
  <si>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</si>
  <si>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</si>
  <si>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</si>
  <si>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</si>
  <si>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</si>
  <si>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</si>
  <si>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</si>
  <si>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</si>
  <si>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</si>
  <si>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</si>
  <si>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</si>
  <si>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</si>
  <si>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</si>
  <si>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</si>
  <si>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</si>
  <si>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</si>
  <si>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</si>
  <si>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</si>
  <si>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</si>
  <si>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</si>
  <si>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</si>
  <si>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</si>
  <si>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</si>
  <si>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</si>
  <si>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</si>
  <si>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</si>
  <si>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</si>
  <si>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</si>
  <si>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</si>
  <si>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</si>
  <si>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</si>
  <si>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</si>
  <si>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</si>
  <si>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</si>
  <si>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</si>
  <si>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</si>
  <si>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</si>
  <si>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</si>
  <si>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</si>
  <si>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</si>
  <si>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</si>
  <si>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</si>
  <si>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</si>
  <si>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</si>
  <si>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</si>
  <si>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</si>
  <si>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</si>
  <si>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</si>
  <si>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</si>
  <si>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</si>
  <si>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</si>
  <si>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</si>
  <si>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</si>
  <si>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</si>
  <si>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</si>
  <si>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</si>
  <si>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</si>
  <si>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</si>
  <si>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</si>
  <si>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</si>
  <si>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</si>
  <si>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</si>
  <si>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</si>
  <si>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</si>
  <si>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</si>
  <si>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</si>
  <si>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</si>
  <si>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</si>
  <si>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</si>
  <si>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</si>
  <si>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</si>
  <si>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</si>
  <si>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</si>
  <si>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</si>
  <si>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</si>
  <si>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</si>
  <si>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</si>
  <si>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</si>
  <si>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</si>
  <si>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</si>
  <si>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</si>
  <si>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</si>
  <si>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</si>
  <si>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</si>
  <si>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</si>
  <si>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</si>
  <si>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</si>
  <si>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</si>
  <si>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</si>
  <si>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</si>
  <si>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</si>
  <si>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</si>
  <si>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</si>
  <si>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</si>
  <si>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</si>
  <si>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</si>
  <si>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</si>
  <si>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</si>
  <si>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</si>
  <si>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</si>
  <si>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</si>
  <si>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</si>
  <si>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</si>
  <si>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</si>
  <si>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</si>
  <si>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</si>
  <si>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</si>
  <si>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</si>
  <si>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</si>
  <si>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</si>
  <si>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</si>
  <si>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</si>
  <si>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</si>
  <si>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</si>
  <si>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</si>
  <si>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</si>
  <si>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</si>
  <si>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</si>
  <si>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</si>
  <si>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</si>
  <si>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</si>
  <si>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</si>
  <si>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</si>
  <si>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</si>
  <si>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</si>
  <si>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</si>
  <si>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</si>
  <si>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</si>
  <si>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</si>
  <si>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</si>
  <si>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</si>
  <si>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</si>
  <si>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</si>
  <si>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</si>
  <si>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</si>
  <si>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</si>
  <si>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</si>
  <si>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</si>
  <si>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</si>
  <si>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</si>
  <si>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</si>
  <si>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</si>
  <si>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</si>
  <si>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</si>
  <si>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</si>
  <si>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</si>
  <si>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</si>
  <si>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</si>
  <si>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</si>
  <si>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</si>
  <si>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</si>
  <si>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</si>
  <si>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</si>
  <si>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</si>
  <si>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</si>
  <si>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</si>
  <si>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</si>
  <si>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</si>
  <si>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</si>
  <si>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</si>
  <si>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</si>
  <si>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</si>
  <si>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</si>
  <si>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</si>
  <si>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</si>
  <si>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</si>
  <si>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</si>
  <si>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</si>
  <si>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</si>
  <si>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</si>
  <si>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</si>
  <si>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</si>
  <si>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</si>
  <si>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</si>
  <si>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</si>
  <si>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</si>
  <si>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</si>
  <si>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</si>
  <si>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</si>
  <si>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</si>
  <si>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</si>
  <si>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</si>
  <si>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</si>
  <si>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</si>
  <si>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</si>
  <si>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</si>
  <si>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</si>
  <si>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</si>
  <si>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</si>
  <si>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</si>
  <si>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</si>
  <si>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</si>
  <si>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</si>
  <si>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</si>
  <si>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</si>
  <si>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</si>
  <si>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</si>
  <si>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</si>
  <si>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</si>
  <si>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</si>
  <si>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</si>
  <si>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</si>
  <si>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</si>
  <si>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</si>
  <si>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</si>
  <si>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</si>
  <si>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</si>
  <si>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</si>
  <si>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</si>
  <si>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</si>
  <si>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</si>
  <si>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</si>
  <si>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</si>
  <si>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</si>
  <si>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</si>
  <si>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</si>
  <si>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</si>
  <si>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</si>
  <si>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</si>
  <si>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</si>
  <si>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</si>
  <si>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</si>
  <si>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</si>
  <si>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</si>
  <si>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</si>
  <si>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</si>
  <si>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</si>
  <si>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</si>
  <si>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</si>
  <si>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</si>
  <si>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</si>
  <si>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</si>
  <si>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</si>
  <si>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</si>
  <si>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</si>
  <si>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</si>
  <si>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</si>
  <si>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</si>
  <si>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</si>
  <si>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</si>
  <si>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</si>
  <si>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</si>
  <si>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</si>
  <si>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</si>
  <si>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</si>
  <si>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</si>
  <si>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</si>
  <si>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</si>
  <si>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</si>
  <si>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</si>
  <si>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</si>
  <si>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</si>
  <si>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</si>
  <si>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</si>
  <si>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</si>
  <si>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</si>
  <si>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</si>
  <si>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</si>
  <si>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</si>
  <si>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</si>
  <si>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</si>
  <si>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</si>
  <si>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</si>
  <si>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</si>
  <si>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</si>
  <si>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</si>
  <si>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</si>
  <si>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</si>
  <si>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</si>
  <si>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</si>
  <si>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</si>
  <si>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</si>
  <si>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</si>
  <si>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</si>
  <si>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</si>
  <si>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</si>
  <si>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</si>
  <si>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</si>
  <si>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</si>
  <si>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</si>
  <si>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</si>
  <si>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</si>
  <si>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</si>
  <si>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</si>
  <si>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</si>
  <si>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</si>
  <si>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</si>
  <si>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</si>
  <si>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</si>
  <si>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</si>
  <si>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</si>
  <si>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</si>
  <si>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</si>
  <si>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</si>
  <si>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</si>
  <si>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</si>
  <si>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</si>
  <si>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</si>
  <si>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</si>
  <si>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</si>
  <si>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</si>
  <si>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</si>
  <si>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</si>
  <si>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</si>
  <si>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</si>
  <si>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</si>
  <si>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</si>
  <si>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</si>
  <si>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</si>
  <si>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</si>
  <si>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</si>
  <si>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</si>
  <si>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</si>
  <si>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</si>
  <si>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</si>
  <si>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</si>
  <si>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</si>
  <si>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</si>
  <si>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</si>
  <si>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</si>
  <si>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</si>
  <si>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</si>
  <si>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</si>
  <si>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</si>
  <si>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</si>
  <si>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</si>
  <si>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</si>
  <si>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</si>
  <si>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</si>
  <si>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</si>
  <si>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</si>
  <si>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</si>
  <si>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</si>
  <si>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</si>
  <si>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</si>
  <si>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</si>
  <si>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</si>
  <si>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</si>
  <si>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</si>
  <si>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</si>
  <si>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</si>
  <si>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</si>
  <si>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</si>
  <si>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</si>
  <si>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</si>
  <si>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</si>
  <si>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</si>
  <si>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</si>
  <si>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</si>
  <si>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</si>
  <si>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</si>
  <si>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</si>
  <si>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</si>
  <si>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</si>
  <si>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</si>
  <si>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</si>
  <si>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</si>
  <si>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</si>
  <si>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</si>
  <si>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</si>
  <si>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</si>
  <si>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</si>
  <si>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</si>
  <si>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</si>
  <si>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</si>
  <si>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</si>
  <si>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</si>
  <si>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</si>
  <si>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</si>
  <si>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</si>
  <si>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</si>
  <si>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</si>
  <si>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</si>
  <si>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</si>
  <si>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</si>
  <si>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</si>
  <si>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</si>
  <si>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</si>
  <si>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</si>
  <si>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</si>
  <si>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</si>
  <si>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</si>
  <si>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</si>
  <si>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</si>
  <si>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</si>
  <si>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</si>
  <si>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</si>
  <si>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</si>
  <si>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</si>
  <si>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</si>
  <si>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</si>
  <si>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</si>
  <si>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</si>
  <si>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</si>
  <si>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</si>
  <si>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</si>
  <si>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</si>
  <si>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</si>
  <si>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</si>
  <si>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</si>
  <si>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</si>
  <si>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</si>
  <si>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</si>
  <si>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</si>
  <si>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</si>
  <si>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</si>
  <si>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</si>
  <si>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</si>
  <si>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</si>
  <si>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</si>
  <si>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</si>
  <si>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</si>
  <si>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</si>
  <si>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</si>
  <si>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</si>
  <si>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</si>
  <si>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</si>
  <si>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</si>
  <si>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</si>
  <si>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</si>
  <si>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</si>
  <si>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</si>
  <si>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</si>
  <si>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</si>
  <si>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</si>
  <si>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</si>
  <si>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</si>
  <si>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</si>
  <si>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</si>
  <si>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</si>
  <si>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</si>
  <si>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</si>
  <si>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</si>
  <si>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</si>
  <si>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</si>
  <si>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</si>
  <si>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</si>
  <si>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</si>
  <si>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</si>
  <si>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</si>
  <si>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</si>
  <si>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</si>
  <si>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</si>
  <si>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</si>
  <si>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</si>
  <si>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</si>
  <si>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</si>
  <si>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</si>
  <si>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</si>
  <si>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</si>
  <si>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</si>
  <si>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</si>
  <si>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</si>
  <si>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</si>
  <si>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</si>
  <si>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</si>
  <si>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</si>
  <si>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</si>
  <si>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</si>
  <si>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</si>
  <si>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</si>
  <si>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</si>
  <si>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</si>
  <si>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</si>
  <si>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</si>
  <si>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</si>
  <si>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</si>
  <si>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</si>
  <si>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</si>
  <si>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</si>
  <si>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</si>
  <si>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</si>
  <si>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</si>
  <si>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</si>
  <si>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</si>
  <si>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</si>
  <si>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</si>
  <si>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</si>
  <si>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</si>
  <si>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</si>
  <si>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</si>
  <si>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</si>
  <si>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</si>
  <si>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</si>
  <si>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</si>
  <si>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</si>
  <si>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</si>
  <si>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</si>
  <si>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</si>
  <si>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</si>
  <si>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</si>
  <si>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</si>
  <si>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</si>
  <si>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</si>
  <si>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</si>
  <si>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</si>
  <si>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</si>
  <si>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</si>
  <si>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</si>
  <si>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</si>
  <si>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</si>
  <si>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</si>
  <si>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</si>
  <si>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</si>
  <si>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</si>
  <si>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</si>
  <si>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</si>
  <si>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</si>
  <si>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</si>
  <si>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</si>
  <si>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</si>
  <si>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</si>
  <si>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</si>
  <si>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</si>
  <si>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</si>
  <si>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</si>
  <si>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</si>
  <si>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</si>
  <si>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</si>
  <si>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</si>
  <si>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</si>
  <si>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</si>
  <si>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</si>
  <si>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</si>
  <si>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</si>
  <si>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</si>
  <si>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</si>
  <si>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</si>
  <si>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</si>
  <si>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</si>
  <si>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</si>
  <si>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</si>
  <si>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</si>
  <si>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</si>
  <si>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</si>
  <si>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</si>
  <si>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</si>
  <si>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</si>
  <si>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</si>
  <si>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</si>
  <si>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</si>
  <si>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</si>
  <si>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</si>
  <si>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</si>
  <si>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</si>
  <si>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</si>
  <si>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</si>
  <si>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</si>
  <si>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</si>
  <si>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</si>
  <si>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</si>
  <si>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</si>
  <si>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</si>
  <si>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</si>
  <si>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</si>
  <si>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</si>
  <si>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</si>
  <si>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</si>
  <si>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</si>
  <si>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</si>
  <si>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</si>
  <si>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</si>
  <si>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</si>
  <si>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</si>
  <si>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</si>
  <si>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</si>
  <si>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</si>
  <si>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</si>
  <si>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</si>
  <si>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</si>
  <si>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</si>
  <si>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</si>
  <si>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</si>
  <si>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</si>
  <si>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</si>
  <si>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</si>
  <si>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</si>
  <si>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</si>
  <si>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</si>
  <si>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</si>
  <si>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</si>
  <si>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</si>
  <si>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</si>
  <si>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</si>
  <si>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</si>
  <si>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</si>
  <si>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</si>
  <si>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</si>
  <si>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</si>
  <si>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</si>
  <si>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</si>
  <si>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</si>
  <si>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</si>
  <si>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</si>
  <si>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</si>
  <si>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</si>
  <si>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</si>
  <si>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</si>
  <si>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</si>
  <si>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</si>
  <si>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</si>
  <si>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</si>
  <si>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</si>
  <si>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</si>
  <si>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</si>
  <si>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</si>
  <si>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</si>
  <si>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</si>
  <si>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</si>
  <si>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</si>
  <si>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</si>
  <si>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</si>
  <si>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</si>
  <si>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</si>
  <si>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</si>
  <si>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</si>
  <si>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</si>
  <si>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</si>
  <si>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</si>
  <si>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</si>
  <si>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</si>
  <si>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</si>
  <si>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</si>
  <si>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</si>
  <si>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</si>
  <si>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</si>
  <si>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</si>
  <si>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</si>
  <si>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</si>
  <si>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</si>
  <si>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</si>
  <si>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</si>
  <si>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</si>
  <si>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</si>
  <si>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</si>
  <si>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</si>
  <si>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</si>
  <si>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</si>
  <si>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</si>
  <si>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</si>
  <si>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</si>
  <si>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</si>
  <si>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</si>
  <si>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</si>
  <si>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</si>
  <si>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</si>
  <si>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</si>
  <si>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</si>
  <si>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</si>
  <si>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</si>
  <si>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</si>
  <si>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</si>
  <si>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</si>
  <si>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</si>
  <si>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</si>
  <si>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</si>
  <si>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</si>
  <si>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</si>
  <si>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</si>
  <si>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</si>
  <si>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</si>
  <si>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</si>
  <si>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</si>
  <si>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</si>
  <si>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</si>
  <si>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</si>
  <si>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</si>
  <si>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</si>
  <si>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</si>
  <si>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</si>
  <si>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</si>
  <si>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</si>
  <si>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</si>
  <si>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</si>
  <si>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</si>
  <si>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</si>
  <si>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</si>
  <si>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</si>
  <si>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</si>
  <si>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</si>
  <si>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</si>
  <si>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</si>
  <si>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</si>
  <si>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</si>
  <si>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</si>
  <si>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</si>
  <si>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</si>
  <si>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</si>
  <si>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</si>
  <si>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</si>
  <si>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</si>
  <si>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</si>
  <si>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</si>
  <si>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</si>
  <si>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</si>
  <si>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</si>
  <si>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</si>
  <si>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</si>
  <si>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</si>
  <si>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</si>
  <si>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</si>
  <si>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</si>
  <si>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</si>
  <si>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</si>
  <si>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</si>
  <si>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</si>
  <si>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</si>
  <si>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</si>
  <si>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</si>
  <si>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</si>
  <si>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</si>
  <si>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</si>
  <si>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</si>
  <si>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</si>
  <si>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</si>
  <si>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</si>
  <si>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</si>
  <si>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</si>
  <si>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</si>
  <si>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</si>
  <si>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</si>
  <si>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</si>
  <si>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</si>
  <si>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</si>
  <si>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</si>
  <si>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</si>
  <si>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</si>
  <si>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</si>
  <si>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</si>
  <si>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</si>
  <si>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</si>
  <si>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</si>
  <si>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</si>
  <si>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</si>
  <si>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</si>
  <si>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</si>
  <si>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</si>
  <si>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</si>
  <si>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</si>
  <si>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</si>
  <si>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</si>
  <si>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</si>
  <si>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</si>
  <si>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</si>
  <si>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</si>
  <si>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</si>
  <si>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</si>
  <si>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</si>
  <si>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</si>
  <si>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</si>
  <si>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</si>
  <si>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</si>
  <si>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</si>
  <si>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</si>
  <si>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</si>
  <si>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</si>
  <si>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</si>
  <si>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</si>
  <si>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</si>
  <si>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</si>
  <si>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</si>
  <si>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</si>
  <si>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</si>
  <si>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</si>
  <si>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</si>
  <si>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</si>
  <si>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</si>
  <si>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</si>
  <si>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</si>
  <si>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</si>
  <si>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</si>
  <si>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</si>
  <si>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</si>
  <si>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</si>
  <si>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</si>
  <si>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</si>
  <si>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</si>
  <si>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</si>
  <si>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</si>
  <si>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</si>
  <si>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</si>
  <si>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</si>
  <si>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</si>
  <si>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</si>
  <si>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</si>
  <si>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</si>
  <si>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</si>
  <si>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</si>
  <si>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</si>
  <si>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</si>
  <si>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</si>
  <si>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</si>
  <si>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</si>
  <si>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</si>
  <si>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</si>
  <si>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</si>
  <si>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</si>
  <si>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</si>
  <si>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</si>
  <si>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</si>
  <si>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</si>
  <si>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</si>
  <si>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</si>
  <si>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</si>
  <si>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</si>
  <si>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</si>
  <si>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</si>
  <si>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</si>
  <si>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</si>
  <si>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</si>
  <si>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</si>
  <si>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</si>
  <si>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</si>
  <si>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</si>
  <si>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</si>
  <si>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</si>
  <si>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</si>
  <si>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</si>
  <si>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</si>
  <si>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</si>
  <si>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</si>
  <si>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</si>
  <si>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</si>
  <si>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</si>
  <si>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</si>
  <si>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</si>
  <si>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</si>
  <si>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</si>
  <si>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</si>
  <si>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</si>
  <si>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</si>
  <si>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</si>
  <si>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</si>
  <si>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</si>
  <si>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</si>
  <si>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</si>
  <si>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</si>
  <si>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</si>
  <si>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</si>
  <si>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</si>
  <si>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</si>
  <si>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</si>
  <si>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</si>
  <si>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</si>
  <si>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</si>
  <si>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</si>
  <si>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</si>
  <si>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</si>
  <si>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</si>
  <si>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</si>
  <si>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</si>
  <si>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</si>
  <si>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</si>
  <si>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</si>
  <si>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</si>
  <si>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</si>
  <si>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</si>
  <si>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</si>
  <si>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</si>
  <si>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</si>
  <si>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</si>
  <si>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</si>
  <si>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</si>
  <si>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</si>
  <si>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</si>
  <si>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</si>
  <si>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</si>
  <si>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</si>
  <si>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</si>
  <si>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</si>
  <si>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</si>
  <si>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</si>
  <si>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</si>
  <si>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</si>
  <si>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</si>
  <si>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</si>
  <si>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</si>
  <si>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</si>
  <si>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</si>
  <si>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</si>
  <si>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</si>
  <si>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</si>
  <si>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</si>
  <si>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</si>
  <si>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</si>
  <si>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</si>
  <si>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</si>
  <si>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</si>
  <si>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</si>
  <si>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</si>
  <si>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</si>
  <si>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</si>
  <si>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</si>
  <si>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</si>
  <si>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</si>
  <si>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</si>
  <si>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</si>
  <si>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</si>
  <si>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</si>
  <si>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</si>
  <si>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</si>
  <si>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</si>
  <si>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</si>
  <si>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</si>
  <si>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</si>
  <si>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</si>
  <si>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</si>
  <si>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</si>
  <si>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</si>
  <si>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</si>
  <si>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</si>
  <si>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</si>
  <si>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</si>
  <si>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</si>
  <si>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</si>
  <si>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</si>
  <si>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</si>
  <si>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</si>
  <si>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</si>
  <si>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</si>
  <si>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</si>
  <si>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</si>
  <si>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</si>
  <si>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</si>
  <si>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</si>
  <si>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</si>
  <si>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</si>
  <si>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</si>
  <si>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</si>
  <si>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</si>
  <si>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</si>
  <si>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</si>
  <si>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</si>
  <si>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</si>
  <si>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</si>
  <si>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</si>
  <si>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</si>
  <si>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</si>
  <si>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</si>
  <si>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</si>
  <si>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</si>
  <si>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</si>
  <si>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</si>
  <si>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</si>
  <si>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</si>
  <si>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</si>
  <si>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</si>
  <si>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</si>
  <si>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</si>
  <si>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</si>
  <si>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</si>
  <si>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</si>
  <si>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</si>
  <si>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</si>
  <si>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</si>
  <si>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</si>
  <si>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</si>
  <si>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</si>
  <si>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</si>
  <si>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</si>
  <si>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</si>
  <si>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</si>
  <si>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</si>
  <si>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</si>
  <si>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</si>
  <si>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</si>
  <si>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</si>
  <si>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</si>
  <si>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</si>
  <si>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</si>
  <si>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</si>
  <si>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</si>
  <si>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</si>
  <si>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</si>
  <si>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</si>
  <si>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</si>
  <si>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</si>
  <si>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</si>
  <si>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</si>
  <si>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</si>
  <si>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</si>
  <si>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</si>
  <si>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</si>
  <si>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</si>
  <si>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</si>
  <si>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</si>
  <si>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</si>
  <si>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</si>
  <si>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</si>
  <si>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</si>
  <si>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</si>
  <si>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</si>
  <si>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</si>
  <si>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</si>
  <si>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</si>
  <si>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</si>
  <si>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</si>
  <si>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</si>
  <si>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</si>
  <si>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</si>
  <si>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</si>
  <si>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</si>
  <si>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</si>
  <si>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</si>
  <si>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</si>
  <si>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</si>
  <si>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</si>
  <si>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</si>
  <si>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</si>
  <si>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</si>
  <si>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</si>
  <si>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</si>
  <si>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</si>
  <si>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</si>
  <si>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</si>
  <si>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</si>
  <si>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</si>
  <si>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</si>
  <si>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</si>
  <si>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</si>
  <si>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</si>
  <si>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</si>
  <si>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</si>
  <si>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</si>
  <si>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</si>
  <si>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</si>
  <si>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</si>
  <si>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</si>
  <si>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</si>
  <si>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</si>
  <si>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</si>
  <si>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</si>
  <si>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</si>
  <si>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</si>
  <si>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</si>
  <si>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</si>
  <si>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</si>
  <si>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</si>
  <si>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</si>
  <si>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</si>
  <si>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</si>
  <si>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</si>
  <si>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</si>
  <si>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</si>
  <si>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</si>
  <si>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</si>
  <si>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</si>
  <si>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</si>
  <si>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</si>
  <si>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</si>
  <si>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</si>
  <si>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</si>
  <si>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</si>
  <si>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</si>
  <si>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</si>
  <si>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</si>
  <si>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</si>
  <si>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</si>
  <si>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</si>
  <si>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</si>
  <si>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</si>
  <si>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</si>
  <si>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</si>
  <si>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</si>
  <si>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</si>
  <si>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</si>
  <si>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</si>
  <si>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</si>
  <si>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</si>
  <si>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</si>
  <si>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</si>
  <si>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</si>
  <si>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</si>
  <si>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</si>
  <si>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</si>
  <si>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</si>
  <si>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</si>
  <si>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</si>
  <si>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</si>
  <si>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</si>
  <si>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</si>
  <si>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</si>
  <si>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</si>
  <si>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</si>
  <si>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</si>
  <si>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</si>
  <si>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</si>
  <si>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</si>
  <si>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</si>
  <si>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</si>
  <si>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</si>
  <si>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</si>
  <si>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</si>
  <si>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</si>
  <si>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</si>
  <si>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</si>
  <si>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</si>
  <si>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</si>
  <si>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</si>
  <si>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</si>
  <si>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</si>
  <si>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</si>
  <si>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</si>
  <si>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</si>
  <si>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</si>
  <si>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</si>
  <si>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</si>
  <si>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</si>
  <si>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</si>
  <si>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</si>
  <si>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</si>
  <si>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</si>
  <si>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</si>
  <si>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</si>
  <si>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</si>
  <si>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</si>
  <si>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</si>
  <si>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</si>
  <si>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</si>
  <si>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</si>
  <si>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</si>
  <si>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</si>
  <si>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</si>
  <si>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</si>
  <si>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</si>
  <si>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</si>
  <si>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</si>
  <si>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</si>
  <si>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</si>
  <si>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</si>
  <si>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</si>
  <si>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</si>
  <si>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</si>
  <si>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</si>
  <si>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</si>
  <si>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</si>
  <si>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</si>
  <si>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</si>
  <si>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</si>
  <si>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</si>
  <si>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</si>
  <si>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</si>
  <si>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</si>
  <si>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</si>
  <si>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</si>
  <si>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</si>
  <si>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</si>
  <si>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</si>
  <si>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</si>
  <si>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</si>
  <si>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</si>
  <si>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</si>
  <si>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</si>
  <si>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</si>
  <si>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</si>
  <si>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</si>
  <si>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</si>
  <si>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</si>
  <si>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</si>
  <si>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</si>
  <si>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</si>
  <si>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</si>
  <si>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</si>
  <si>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</si>
  <si>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</si>
  <si>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</si>
  <si>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</si>
  <si>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</si>
  <si>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</si>
  <si>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</si>
  <si>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</si>
  <si>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</si>
  <si>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</si>
  <si>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</si>
  <si>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</si>
  <si>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</si>
  <si>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</si>
  <si>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</si>
  <si>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</si>
  <si>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</si>
  <si>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</si>
  <si>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</si>
  <si>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</si>
  <si>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</si>
  <si>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</si>
  <si>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</si>
  <si>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</si>
  <si>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</si>
  <si>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</si>
  <si>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</si>
  <si>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</si>
  <si>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</si>
  <si>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</si>
  <si>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</si>
  <si>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</si>
  <si>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</si>
  <si>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</si>
  <si>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</si>
  <si>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</si>
  <si>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</si>
  <si>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</si>
  <si>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</si>
  <si>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</si>
  <si>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</si>
  <si>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</si>
  <si>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</si>
  <si>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</si>
  <si>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</si>
  <si>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</si>
  <si>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</si>
  <si>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</si>
  <si>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</si>
  <si>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</si>
  <si>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</si>
  <si>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</si>
  <si>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</si>
  <si>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</si>
  <si>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</si>
  <si>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</si>
  <si>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</si>
  <si>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</si>
  <si>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</si>
  <si>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</si>
  <si>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</si>
  <si>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</si>
  <si>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</si>
  <si>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</si>
  <si>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</si>
  <si>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</si>
  <si>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</si>
  <si>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</si>
  <si>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</si>
  <si>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</si>
  <si>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</si>
  <si>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</si>
  <si>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</si>
  <si>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</si>
  <si>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</si>
  <si>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</si>
  <si>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</si>
  <si>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</si>
  <si>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</si>
  <si>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</si>
  <si>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</si>
  <si>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</si>
  <si>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</si>
  <si>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</si>
  <si>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</si>
  <si>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</si>
  <si>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</si>
  <si>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</si>
  <si>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</si>
  <si>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</si>
  <si>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</si>
  <si>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</si>
  <si>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</si>
  <si>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</si>
  <si>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</si>
  <si>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</si>
  <si>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</si>
  <si>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</si>
  <si>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</si>
  <si>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</si>
  <si>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</si>
  <si>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</si>
  <si>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</si>
  <si>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</si>
  <si>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</si>
  <si>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</si>
  <si>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</si>
  <si>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</si>
  <si>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</si>
  <si>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</si>
  <si>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</si>
  <si>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</si>
  <si>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</si>
  <si>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</si>
  <si>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</si>
  <si>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</si>
  <si>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</si>
  <si>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</si>
  <si>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</si>
  <si>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</si>
  <si>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</si>
  <si>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</si>
  <si>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</si>
  <si>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</si>
  <si>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</si>
  <si>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</si>
  <si>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</si>
  <si>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</si>
  <si>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</si>
  <si>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</si>
  <si>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</si>
  <si>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</si>
  <si>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</si>
  <si>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</si>
  <si>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</si>
  <si>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</si>
  <si>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</si>
  <si>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</si>
  <si>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</si>
  <si>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</si>
  <si>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</si>
  <si>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</si>
  <si>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</si>
  <si>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</si>
  <si>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</si>
  <si>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</si>
  <si>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</si>
  <si>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</si>
  <si>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</si>
  <si>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</si>
  <si>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</si>
  <si>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</si>
  <si>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</si>
  <si>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</si>
  <si>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</si>
  <si>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</si>
  <si>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</si>
  <si>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</si>
  <si>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</si>
  <si>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</si>
  <si>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</si>
  <si>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</si>
  <si>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</si>
  <si>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</si>
  <si>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</si>
  <si>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</si>
  <si>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</si>
  <si>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</si>
  <si>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</si>
  <si>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</si>
  <si>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</si>
  <si>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</si>
  <si>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</si>
  <si>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</si>
  <si>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</si>
  <si>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</si>
  <si>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</si>
  <si>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</si>
  <si>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</si>
  <si>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</si>
  <si>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</si>
  <si>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</si>
  <si>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</si>
  <si>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</si>
  <si>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</si>
  <si>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</si>
  <si>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</si>
  <si>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</si>
  <si>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</si>
  <si>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</si>
  <si>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</si>
  <si>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</si>
  <si>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</si>
  <si>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</si>
  <si>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</si>
  <si>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</si>
  <si>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</si>
  <si>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</si>
  <si>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</si>
  <si>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</si>
  <si>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</si>
  <si>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</si>
  <si>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</si>
  <si>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</si>
  <si>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</si>
  <si>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</si>
  <si>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</si>
  <si>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</si>
  <si>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</si>
  <si>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</si>
  <si>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</si>
  <si>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</si>
  <si>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</si>
  <si>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</si>
  <si>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</si>
  <si>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</si>
  <si>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</si>
  <si>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</si>
  <si>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</si>
  <si>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</si>
  <si>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</si>
  <si>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</si>
  <si>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</si>
  <si>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</si>
  <si>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</si>
  <si>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</si>
  <si>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</si>
  <si>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</si>
  <si>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</si>
  <si>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</si>
  <si>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</si>
  <si>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</si>
  <si>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</si>
  <si>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</si>
  <si>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</si>
  <si>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</si>
  <si>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</si>
  <si>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</si>
  <si>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</si>
  <si>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</si>
  <si>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</si>
  <si>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</si>
  <si>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</si>
  <si>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</si>
  <si>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</si>
  <si>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</si>
  <si>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</si>
  <si>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</si>
  <si>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</si>
  <si>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</si>
  <si>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</si>
  <si>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</si>
  <si>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</si>
  <si>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</si>
  <si>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</si>
  <si>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</si>
  <si>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</si>
  <si>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</si>
  <si>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</si>
  <si>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</si>
  <si>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</si>
  <si>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</si>
  <si>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</si>
  <si>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</si>
  <si>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</si>
  <si>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</si>
  <si>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</si>
  <si>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</si>
  <si>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</si>
  <si>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</si>
  <si>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</si>
  <si>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</si>
  <si>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</si>
  <si>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</si>
  <si>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</si>
  <si>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</si>
  <si>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</si>
  <si>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</si>
  <si>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</si>
  <si>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</si>
  <si>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</si>
  <si>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</si>
  <si>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</si>
  <si>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</si>
  <si>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</si>
  <si>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</si>
  <si>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</si>
  <si>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</si>
  <si>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</si>
  <si>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</si>
  <si>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</si>
  <si>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</si>
  <si>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</si>
  <si>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</si>
  <si>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</si>
  <si>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</si>
  <si>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</si>
  <si>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</si>
  <si>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</si>
  <si>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</si>
  <si>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</si>
  <si>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</si>
  <si>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</si>
  <si>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</si>
  <si>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</si>
  <si>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</si>
  <si>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</si>
  <si>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</si>
  <si>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</si>
  <si>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</si>
  <si>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</si>
  <si>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</si>
  <si>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</si>
  <si>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</si>
  <si>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</si>
  <si>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</si>
  <si>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</si>
  <si>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</si>
  <si>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</si>
  <si>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</si>
  <si>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</si>
  <si>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</si>
  <si>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</si>
  <si>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</si>
  <si>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</si>
  <si>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</si>
  <si>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</si>
  <si>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</si>
  <si>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</si>
  <si>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</si>
  <si>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</si>
  <si>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</si>
  <si>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</si>
  <si>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</si>
  <si>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</si>
  <si>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</si>
  <si>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</si>
  <si>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</si>
  <si>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</si>
  <si>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</si>
  <si>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</si>
  <si>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</si>
  <si>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</si>
  <si>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</si>
  <si>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</si>
  <si>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</si>
  <si>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</si>
  <si>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</si>
  <si>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</si>
  <si>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</si>
  <si>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</si>
  <si>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</si>
  <si>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</si>
  <si>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</si>
  <si>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</si>
  <si>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</si>
  <si>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</si>
  <si>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</si>
  <si>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</si>
  <si>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</si>
  <si>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</si>
  <si>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</si>
  <si>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</si>
  <si>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</si>
  <si>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</si>
  <si>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</si>
  <si>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</si>
  <si>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</si>
  <si>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</si>
  <si>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</si>
  <si>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</si>
  <si>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</si>
  <si>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</si>
  <si>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</si>
  <si>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</si>
  <si>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</si>
  <si>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</si>
  <si>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</si>
  <si>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</si>
  <si>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</si>
  <si>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</si>
  <si>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</si>
  <si>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</si>
  <si>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</si>
  <si>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</si>
  <si>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</si>
  <si>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</si>
  <si>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</si>
  <si>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</si>
  <si>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</si>
  <si>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</si>
  <si>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</si>
  <si>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</si>
  <si>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</si>
  <si>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</si>
  <si>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</si>
  <si>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</si>
  <si>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</si>
  <si>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</si>
  <si>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</si>
  <si>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</si>
  <si>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</si>
  <si>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</si>
  <si>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</si>
  <si>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</si>
  <si>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</si>
  <si>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</si>
  <si>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</si>
  <si>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</si>
  <si>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</si>
  <si>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</si>
  <si>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</si>
  <si>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</si>
  <si>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</si>
  <si>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</si>
  <si>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</si>
  <si>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</si>
  <si>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</si>
  <si>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</si>
  <si>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</si>
  <si>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</si>
  <si>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</si>
  <si>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</si>
  <si>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</si>
  <si>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</si>
  <si>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</si>
  <si>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</si>
  <si>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</si>
  <si>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</si>
  <si>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</si>
  <si>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</si>
  <si>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</si>
  <si>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</si>
  <si>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</si>
  <si>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</si>
  <si>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</si>
  <si>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</si>
  <si>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</si>
  <si>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</si>
  <si>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</si>
  <si>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</si>
  <si>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</si>
  <si>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</si>
  <si>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</si>
  <si>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</si>
  <si>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</si>
  <si>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</si>
  <si>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</si>
  <si>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</si>
  <si>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</si>
  <si>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</si>
  <si>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</si>
  <si>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</si>
  <si>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</si>
  <si>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</si>
  <si>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</si>
  <si>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</si>
  <si>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</si>
  <si>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</si>
  <si>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</si>
  <si>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</si>
  <si>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</si>
  <si>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</si>
  <si>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</si>
  <si>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</si>
  <si>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</si>
  <si>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</si>
  <si>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</si>
  <si>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</si>
  <si>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</si>
  <si>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</si>
  <si>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</si>
  <si>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</si>
  <si>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</si>
  <si>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</si>
  <si>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</si>
  <si>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</si>
  <si>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</si>
  <si>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</si>
  <si>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</si>
  <si>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</si>
  <si>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</si>
  <si>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</si>
  <si>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</si>
  <si>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</si>
  <si>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</si>
  <si>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</si>
  <si>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</si>
  <si>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</si>
  <si>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</si>
  <si>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</si>
  <si>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</si>
  <si>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</si>
  <si>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</si>
  <si>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</si>
  <si>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</si>
  <si>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</si>
  <si>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</si>
  <si>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</si>
  <si>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</si>
  <si>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</si>
  <si>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</si>
  <si>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</si>
  <si>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</si>
  <si>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</si>
  <si>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</si>
  <si>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</si>
  <si>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</si>
  <si>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</si>
  <si>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</si>
  <si>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</si>
  <si>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</si>
  <si>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</si>
  <si>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</si>
  <si>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</si>
  <si>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</si>
  <si>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</si>
  <si>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</si>
  <si>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</si>
  <si>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</si>
  <si>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</si>
  <si>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</si>
  <si>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</si>
  <si>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</si>
  <si>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</si>
  <si>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</si>
  <si>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</si>
  <si>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</si>
  <si>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</si>
  <si>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</si>
  <si>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</si>
  <si>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</si>
  <si>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</si>
  <si>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</si>
  <si>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</si>
  <si>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</si>
  <si>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</si>
  <si>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</si>
  <si>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</si>
  <si>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</si>
  <si>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</si>
  <si>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</si>
  <si>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</si>
  <si>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</si>
  <si>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</si>
  <si>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</si>
  <si>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</si>
  <si>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</si>
  <si>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</si>
  <si>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</si>
  <si>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</si>
  <si>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</si>
  <si>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</si>
  <si>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</si>
  <si>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</si>
  <si>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</si>
  <si>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</si>
  <si>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</si>
  <si>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</si>
  <si>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</si>
  <si>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</si>
  <si>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</si>
  <si>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</si>
  <si>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</si>
  <si>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</si>
  <si>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</si>
  <si>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</si>
  <si>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</si>
  <si>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</si>
  <si>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</si>
  <si>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</si>
  <si>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</si>
  <si>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</si>
  <si>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</si>
  <si>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</si>
  <si>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</si>
  <si>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</si>
  <si>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</si>
  <si>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</si>
  <si>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</si>
  <si>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</si>
  <si>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</si>
  <si>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</si>
  <si>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</si>
  <si>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</si>
  <si>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</si>
  <si>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</si>
  <si>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</si>
  <si>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</si>
  <si>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</si>
  <si>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</si>
  <si>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</si>
  <si>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</si>
  <si>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</si>
  <si>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</si>
  <si>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</si>
  <si>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</si>
  <si>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</si>
  <si>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</si>
  <si>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</si>
  <si>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</si>
  <si>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</si>
  <si>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</si>
  <si>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</si>
  <si>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</si>
  <si>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</si>
  <si>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</si>
  <si>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</si>
  <si>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</si>
  <si>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</si>
  <si>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</si>
  <si>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</si>
  <si>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</si>
  <si>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</si>
  <si>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</si>
  <si>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</si>
  <si>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</si>
  <si>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</si>
  <si>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</si>
  <si>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</si>
  <si>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</si>
  <si>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</si>
  <si>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</si>
  <si>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</si>
  <si>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</si>
  <si>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</si>
  <si>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</si>
  <si>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</si>
  <si>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</si>
  <si>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</si>
  <si>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</si>
  <si>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</si>
  <si>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</si>
  <si>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</si>
  <si>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</si>
  <si>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</si>
  <si>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</si>
  <si>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</si>
  <si>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</si>
  <si>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</si>
  <si>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</si>
  <si>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</si>
  <si>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</si>
  <si>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</si>
  <si>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</si>
  <si>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</si>
  <si>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</si>
  <si>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</si>
  <si>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</si>
  <si>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</si>
  <si>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</si>
  <si>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</si>
  <si>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</si>
  <si>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</si>
  <si>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</si>
  <si>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</si>
  <si>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</si>
  <si>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</si>
  <si>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</si>
  <si>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</si>
  <si>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</si>
  <si>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</si>
  <si>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</si>
  <si>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</si>
  <si>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</si>
  <si>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</si>
  <si>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</si>
  <si>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</si>
  <si>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</si>
  <si>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</si>
  <si>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</si>
  <si>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</si>
  <si>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</si>
  <si>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</si>
  <si>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</si>
  <si>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</si>
  <si>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</si>
  <si>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</si>
  <si>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</si>
  <si>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</si>
  <si>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</si>
  <si>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</si>
  <si>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</si>
  <si>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</si>
  <si>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</si>
  <si>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</si>
  <si>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</si>
  <si>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</si>
  <si>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</si>
  <si>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</si>
  <si>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</si>
  <si>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</si>
  <si>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</si>
  <si>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</si>
  <si>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</si>
  <si>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</si>
  <si>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</si>
  <si>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</si>
  <si>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</si>
  <si>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</si>
  <si>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</si>
  <si>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</si>
  <si>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</si>
  <si>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</si>
  <si>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</si>
  <si>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</si>
  <si>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</si>
  <si>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</si>
  <si>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</si>
  <si>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</si>
  <si>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</si>
  <si>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</si>
  <si>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</si>
  <si>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</si>
  <si>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</si>
  <si>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</si>
  <si>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</si>
  <si>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</si>
  <si>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</si>
  <si>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</si>
  <si>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</si>
  <si>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</si>
  <si>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</si>
  <si>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</si>
  <si>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</si>
  <si>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</si>
  <si>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</si>
  <si>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</si>
  <si>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</si>
  <si>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</si>
  <si>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</si>
  <si>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</si>
  <si>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</si>
  <si>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</si>
  <si>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</si>
  <si>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</si>
  <si>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</si>
  <si>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</si>
  <si>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</si>
  <si>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</si>
  <si>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</si>
  <si>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</si>
  <si>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</si>
  <si>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</si>
  <si>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</si>
  <si>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</si>
  <si>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</si>
  <si>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</si>
  <si>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</si>
  <si>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</si>
  <si>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</si>
  <si>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</si>
  <si>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</si>
  <si>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</si>
  <si>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</si>
  <si>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</si>
  <si>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</si>
  <si>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</si>
  <si>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</si>
  <si>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</si>
  <si>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</si>
  <si>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</si>
  <si>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</si>
  <si>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</si>
  <si>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</si>
  <si>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</si>
  <si>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</si>
  <si>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</si>
  <si>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</si>
  <si>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</si>
  <si>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</si>
  <si>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</si>
  <si>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</si>
  <si>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</si>
  <si>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</si>
  <si>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</si>
  <si>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</si>
  <si>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</si>
  <si>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</si>
  <si>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</si>
  <si>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</si>
  <si>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</si>
  <si>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</si>
  <si>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</si>
  <si>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</si>
  <si>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</si>
  <si>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</si>
  <si>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</si>
  <si>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</si>
  <si>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</si>
  <si>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</si>
  <si>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</si>
  <si>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</si>
  <si>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</si>
  <si>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</si>
  <si>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</si>
  <si>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</si>
  <si>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</si>
  <si>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</si>
  <si>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</si>
  <si>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</si>
  <si>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</si>
  <si>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</si>
  <si>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</si>
  <si>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</si>
  <si>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</si>
  <si>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</si>
  <si>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</si>
  <si>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</si>
  <si>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</si>
  <si>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</si>
  <si>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</si>
  <si>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</si>
  <si>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</si>
  <si>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</si>
  <si>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</si>
  <si>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</si>
  <si>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</si>
  <si>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</si>
  <si>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</si>
  <si>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</si>
  <si>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</si>
  <si>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</si>
  <si>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</si>
  <si>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</si>
  <si>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</si>
  <si>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</si>
  <si>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</si>
  <si>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</si>
  <si>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</si>
  <si>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</si>
  <si>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</si>
  <si>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</si>
  <si>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</si>
  <si>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</si>
  <si>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</si>
  <si>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</si>
  <si>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</si>
  <si>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</si>
  <si>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</si>
  <si>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</si>
  <si>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</si>
  <si>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</si>
  <si>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</si>
  <si>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</si>
  <si>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</si>
  <si>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</si>
  <si>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</si>
  <si>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</si>
  <si>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</si>
  <si>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</si>
  <si>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</si>
  <si>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</si>
  <si>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</si>
  <si>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</si>
  <si>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</si>
  <si>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</si>
  <si>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</si>
  <si>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</si>
  <si>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</si>
  <si>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</si>
  <si>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</si>
  <si>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</si>
  <si>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</si>
  <si>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</si>
  <si>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</si>
  <si>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</si>
  <si>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</si>
  <si>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</si>
  <si>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</si>
  <si>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</si>
  <si>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</si>
  <si>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</si>
  <si>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</si>
  <si>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</si>
  <si>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</si>
  <si>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</si>
  <si>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</si>
  <si>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</si>
  <si>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</si>
  <si>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</si>
  <si>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</si>
  <si>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</si>
  <si>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</si>
  <si>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</si>
  <si>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</si>
  <si>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</si>
  <si>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</si>
  <si>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</si>
  <si>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</si>
  <si>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</si>
  <si>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</si>
  <si>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</si>
  <si>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</si>
  <si>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</si>
  <si>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</si>
  <si>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</si>
  <si>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</si>
  <si>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</si>
  <si>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</si>
  <si>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</si>
  <si>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</si>
  <si>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</si>
  <si>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</si>
  <si>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</si>
  <si>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</si>
  <si>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</si>
  <si>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</si>
  <si>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</si>
  <si>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</si>
  <si>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</si>
  <si>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</si>
  <si>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</si>
  <si>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</si>
  <si>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</si>
  <si>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</si>
  <si>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</si>
  <si>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</si>
  <si>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</si>
  <si>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</si>
  <si>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</si>
  <si>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</si>
  <si>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</si>
  <si>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</si>
  <si>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</si>
  <si>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</si>
  <si>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</si>
  <si>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</si>
  <si>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</si>
  <si>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</si>
  <si>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</si>
  <si>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</si>
  <si>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</si>
  <si>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</si>
  <si>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</si>
  <si>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</si>
  <si>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</si>
  <si>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</si>
  <si>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</si>
  <si>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</si>
  <si>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</si>
  <si>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</si>
  <si>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</si>
  <si>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</si>
  <si>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</si>
  <si>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</si>
  <si>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</si>
  <si>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</si>
  <si>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</si>
  <si>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</si>
  <si>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</si>
  <si>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</si>
  <si>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</si>
  <si>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</si>
  <si>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</si>
  <si>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</si>
  <si>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</si>
  <si>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</si>
  <si>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</si>
  <si>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</si>
  <si>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</si>
  <si>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</si>
  <si>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</si>
  <si>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</si>
  <si>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</si>
  <si>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</si>
  <si>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</si>
  <si>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</si>
  <si>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</si>
  <si>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</si>
  <si>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</si>
  <si>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</si>
  <si>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</si>
  <si>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</si>
  <si>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</si>
  <si>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</si>
  <si>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</si>
  <si>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</si>
  <si>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</si>
  <si>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</si>
  <si>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</si>
  <si>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</si>
  <si>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</si>
  <si>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</si>
  <si>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</si>
  <si>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</si>
  <si>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</si>
  <si>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</si>
  <si>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</si>
  <si>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</si>
  <si>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</si>
  <si>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</si>
  <si>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</si>
  <si>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</si>
  <si>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</si>
  <si>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</si>
  <si>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</si>
  <si>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</si>
  <si>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</si>
  <si>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</si>
  <si>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</si>
  <si>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</si>
  <si>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</si>
  <si>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</si>
  <si>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</si>
  <si>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</si>
  <si>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</si>
  <si>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</si>
  <si>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</si>
  <si>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</si>
  <si>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</si>
  <si>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</si>
  <si>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</si>
  <si>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</si>
  <si>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</si>
  <si>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</si>
  <si>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</si>
  <si>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</si>
  <si>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</si>
  <si>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</si>
  <si>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</si>
  <si>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</si>
  <si>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</si>
  <si>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</si>
  <si>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</si>
  <si>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</si>
  <si>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</si>
  <si>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</si>
  <si>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</si>
  <si>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</si>
  <si>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</si>
  <si>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</si>
  <si>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</si>
  <si>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</si>
  <si>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</si>
  <si>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</si>
  <si>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</si>
  <si>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</si>
  <si>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</si>
  <si>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</si>
  <si>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</si>
  <si>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</si>
  <si>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</si>
  <si>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</si>
  <si>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</si>
  <si>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</si>
  <si>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</si>
  <si>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</si>
  <si>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</si>
  <si>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</si>
  <si>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</si>
  <si>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</si>
  <si>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</si>
  <si>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</si>
  <si>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</si>
  <si>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</si>
  <si>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</si>
  <si>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</si>
  <si>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</si>
  <si>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</si>
  <si>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</si>
  <si>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</si>
  <si>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</si>
  <si>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</si>
  <si>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</si>
  <si>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</si>
  <si>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</si>
  <si>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</si>
  <si>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</si>
  <si>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</si>
  <si>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</si>
  <si>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</si>
  <si>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</si>
  <si>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</si>
  <si>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</si>
  <si>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</si>
  <si>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</si>
  <si>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</si>
  <si>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</si>
  <si>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</si>
  <si>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</si>
  <si>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</si>
  <si>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</si>
  <si>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</si>
  <si>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</si>
  <si>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</si>
  <si>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</si>
  <si>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</si>
  <si>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</si>
  <si>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</si>
  <si>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</si>
  <si>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</si>
  <si>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</si>
  <si>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</si>
  <si>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</si>
  <si>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</si>
  <si>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</si>
  <si>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</si>
  <si>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</si>
  <si>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</si>
  <si>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</si>
  <si>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</si>
  <si>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</si>
  <si>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</si>
  <si>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</si>
  <si>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</si>
  <si>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</si>
  <si>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</si>
  <si>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</si>
  <si>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</si>
  <si>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</si>
  <si>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</si>
  <si>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</si>
  <si>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</si>
  <si>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</si>
  <si>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</si>
  <si>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</si>
  <si>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</si>
  <si>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</si>
  <si>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</si>
  <si>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</si>
  <si>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</si>
  <si>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</si>
  <si>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</si>
  <si>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</si>
  <si>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</si>
  <si>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</si>
  <si>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</si>
  <si>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</si>
  <si>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</si>
  <si>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</si>
  <si>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</si>
  <si>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</si>
  <si>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</si>
  <si>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</si>
  <si>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</si>
  <si>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</si>
  <si>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</si>
  <si>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</si>
  <si>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</si>
  <si>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</si>
  <si>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</si>
  <si>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</si>
  <si>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</si>
  <si>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</si>
  <si>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</si>
  <si>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</si>
  <si>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</si>
  <si>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</si>
  <si>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</si>
  <si>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</si>
  <si>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</si>
  <si>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</si>
  <si>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</si>
  <si>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</si>
  <si>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</si>
  <si>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</si>
  <si>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</si>
  <si>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</si>
  <si>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</si>
  <si>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</si>
  <si>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</si>
  <si>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</si>
  <si>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</si>
  <si>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</si>
  <si>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</si>
  <si>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</si>
  <si>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</si>
  <si>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</si>
  <si>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</si>
  <si>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</si>
  <si>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</si>
  <si>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</si>
  <si>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</si>
  <si>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</si>
  <si>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</si>
  <si>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</si>
  <si>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</si>
  <si>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</si>
  <si>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</si>
  <si>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</si>
  <si>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</si>
  <si>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</si>
  <si>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</si>
  <si>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</si>
  <si>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</si>
  <si>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</si>
  <si>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</si>
  <si>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</si>
  <si>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</si>
  <si>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</si>
  <si>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</si>
  <si>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</si>
  <si>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</si>
  <si>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</si>
  <si>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</si>
  <si>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</si>
  <si>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</si>
  <si>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</si>
  <si>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</si>
  <si>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</si>
  <si>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</si>
  <si>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</si>
  <si>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</si>
  <si>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</si>
  <si>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</si>
  <si>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</si>
  <si>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</si>
  <si>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</si>
  <si>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</si>
  <si>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</si>
  <si>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</si>
  <si>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</si>
  <si>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</si>
  <si>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</si>
  <si>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</si>
  <si>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</si>
  <si>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</si>
  <si>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</si>
  <si>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</si>
  <si>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</si>
  <si>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</si>
  <si>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</si>
  <si>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</si>
  <si>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</si>
  <si>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</si>
  <si>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</si>
  <si>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</si>
  <si>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</si>
  <si>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</si>
  <si>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</si>
  <si>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</si>
  <si>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</si>
  <si>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</si>
  <si>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</si>
  <si>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</si>
  <si>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</si>
  <si>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</si>
  <si>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</si>
  <si>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</si>
  <si>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</si>
  <si>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</si>
  <si>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</si>
  <si>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</si>
  <si>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</si>
  <si>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</si>
  <si>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</si>
  <si>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</si>
  <si>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</si>
  <si>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</si>
  <si>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</si>
  <si>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</si>
  <si>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</si>
  <si>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</si>
  <si>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</si>
  <si>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</si>
  <si>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</si>
  <si>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</si>
  <si>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</si>
  <si>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</si>
  <si>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</si>
  <si>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</si>
  <si>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</si>
  <si>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</si>
  <si>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</si>
  <si>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</si>
  <si>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</si>
  <si>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</si>
  <si>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</si>
  <si>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</si>
  <si>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</si>
  <si>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</si>
  <si>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</si>
  <si>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</si>
  <si>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</si>
  <si>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</si>
  <si>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</si>
  <si>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</si>
  <si>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</si>
  <si>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</si>
  <si>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</si>
  <si>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</si>
  <si>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</si>
  <si>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</si>
  <si>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</si>
  <si>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</si>
  <si>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</si>
  <si>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</si>
  <si>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</si>
  <si>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</si>
  <si>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</si>
  <si>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</si>
  <si>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</si>
  <si>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</si>
  <si>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</si>
  <si>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</si>
  <si>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</si>
  <si>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</si>
  <si>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</si>
  <si>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</si>
  <si>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</si>
  <si>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</si>
  <si>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</si>
  <si>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</si>
  <si>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</si>
  <si>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</si>
  <si>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</si>
  <si>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</si>
  <si>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</si>
  <si>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</si>
  <si>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</si>
  <si>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</si>
  <si>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</si>
  <si>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</si>
  <si>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</si>
  <si>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</si>
  <si>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</si>
  <si>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</si>
  <si>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</si>
  <si>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</si>
  <si>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</si>
  <si>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</si>
  <si>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</si>
  <si>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</si>
  <si>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</si>
  <si>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</si>
  <si>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</si>
  <si>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</si>
  <si>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</si>
  <si>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</si>
  <si>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</si>
  <si>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</si>
  <si>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</si>
  <si>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</si>
  <si>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</si>
  <si>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</si>
  <si>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</si>
  <si>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</si>
  <si>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</si>
  <si>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</si>
  <si>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</si>
  <si>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</si>
  <si>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</si>
  <si>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</si>
  <si>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</si>
  <si>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</si>
  <si>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</si>
  <si>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</si>
  <si>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</si>
  <si>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</si>
  <si>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</si>
  <si>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</si>
  <si>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</si>
  <si>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</si>
  <si>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</si>
  <si>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</si>
  <si>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</si>
  <si>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</si>
  <si>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</si>
  <si>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</si>
  <si>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</si>
  <si>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</si>
  <si>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</si>
  <si>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</si>
  <si>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</si>
  <si>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</si>
  <si>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</si>
  <si>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</si>
  <si>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</si>
  <si>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</si>
  <si>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</si>
  <si>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</si>
  <si>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</si>
  <si>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</si>
  <si>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</si>
  <si>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</si>
  <si>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</si>
  <si>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</si>
  <si>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</si>
  <si>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</si>
  <si>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</si>
  <si>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</si>
  <si>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</si>
  <si>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</si>
  <si>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</si>
  <si>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</si>
  <si>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</si>
  <si>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</si>
  <si>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</si>
  <si>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</si>
  <si>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</si>
  <si>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</si>
  <si>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</si>
  <si>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</si>
  <si>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</si>
  <si>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</si>
  <si>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</si>
  <si>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</si>
  <si>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</si>
  <si>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</si>
  <si>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</si>
  <si>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</si>
  <si>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</si>
  <si>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</si>
  <si>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</si>
  <si>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</si>
  <si>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</si>
  <si>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</si>
  <si>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</si>
  <si>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</si>
  <si>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</si>
  <si>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</si>
  <si>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</si>
  <si>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</si>
  <si>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</si>
  <si>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</si>
  <si>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</si>
  <si>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</si>
  <si>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</si>
  <si>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</si>
  <si>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</si>
  <si>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</si>
  <si>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</si>
  <si>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</si>
  <si>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</si>
  <si>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</si>
  <si>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</si>
  <si>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</si>
  <si>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</si>
  <si>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</si>
  <si>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</si>
  <si>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</si>
  <si>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</si>
  <si>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</si>
  <si>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</si>
  <si>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</si>
  <si>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</si>
  <si>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</si>
  <si>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</si>
  <si>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</si>
  <si>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</si>
  <si>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</si>
  <si>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</si>
  <si>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</si>
  <si>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</si>
  <si>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</si>
  <si>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</si>
  <si>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</si>
  <si>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</si>
  <si>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</si>
  <si>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</si>
  <si>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</si>
  <si>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</si>
  <si>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</si>
  <si>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</si>
  <si>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</si>
  <si>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</si>
  <si>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</si>
  <si>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</si>
  <si>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</si>
  <si>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</si>
  <si>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</si>
  <si>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</si>
  <si>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</si>
  <si>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</si>
  <si>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</si>
  <si>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</si>
  <si>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</si>
  <si>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</si>
  <si>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</si>
  <si>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</si>
  <si>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</si>
  <si>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</si>
  <si>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</si>
  <si>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</si>
  <si>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</si>
  <si>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</si>
  <si>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</si>
  <si>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</si>
  <si>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</si>
  <si>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</si>
  <si>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</si>
  <si>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</si>
  <si>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</si>
  <si>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</si>
  <si>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</si>
  <si>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</si>
  <si>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</si>
  <si>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</si>
  <si>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</si>
  <si>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</si>
  <si>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</si>
  <si>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</si>
  <si>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</si>
  <si>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</si>
  <si>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</si>
  <si>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</si>
  <si>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</si>
  <si>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</si>
  <si>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</si>
  <si>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</si>
  <si>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</si>
  <si>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</si>
  <si>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</si>
  <si>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</si>
  <si>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</si>
  <si>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</si>
  <si>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</si>
  <si>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</si>
  <si>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</si>
  <si>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</si>
  <si>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</si>
  <si>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</si>
  <si>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</si>
  <si>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</si>
  <si>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</si>
  <si>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</si>
  <si>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</si>
  <si>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</si>
  <si>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</si>
  <si>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</si>
  <si>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</si>
  <si>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</si>
  <si>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</si>
  <si>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</si>
  <si>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</si>
  <si>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</si>
  <si>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</si>
  <si>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</si>
  <si>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</si>
  <si>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</si>
  <si>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</si>
  <si>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</si>
  <si>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</si>
  <si>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</si>
  <si>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</si>
  <si>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</si>
  <si>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</si>
  <si>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</si>
  <si>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</si>
  <si>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</si>
  <si>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</si>
  <si>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</si>
  <si>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</si>
  <si>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</si>
  <si>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</si>
  <si>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</si>
  <si>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</si>
  <si>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</si>
  <si>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</si>
  <si>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</si>
  <si>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</si>
  <si>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</si>
  <si>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</si>
  <si>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</si>
  <si>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</si>
  <si>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</si>
  <si>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</si>
  <si>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</si>
  <si>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</si>
  <si>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</si>
  <si>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</si>
  <si>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</si>
  <si>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</si>
  <si>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</si>
  <si>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</si>
  <si>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</si>
  <si>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</si>
  <si>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</si>
  <si>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</si>
  <si>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</si>
  <si>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</si>
  <si>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</si>
  <si>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</si>
  <si>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</si>
  <si>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</si>
  <si>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</si>
  <si>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</si>
  <si>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</si>
  <si>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</si>
  <si>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</si>
  <si>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</si>
  <si>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</si>
  <si>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</si>
  <si>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</si>
  <si>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</si>
  <si>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</si>
  <si>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</si>
  <si>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</si>
  <si>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</si>
  <si>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</si>
  <si>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</si>
  <si>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</si>
  <si>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</si>
  <si>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</si>
  <si>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</si>
  <si>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</si>
  <si>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</si>
  <si>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</si>
  <si>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</si>
  <si>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</si>
  <si>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</si>
  <si>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</si>
  <si>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</si>
  <si>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</si>
  <si>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</si>
  <si>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</si>
  <si>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</si>
  <si>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</si>
  <si>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</si>
  <si>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</si>
  <si>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</si>
  <si>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</si>
  <si>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</si>
  <si>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</si>
  <si>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</si>
  <si>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</si>
  <si>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</si>
  <si>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</si>
  <si>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</si>
  <si>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</si>
  <si>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</si>
  <si>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</si>
  <si>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</si>
  <si>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</si>
  <si>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</si>
  <si>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</si>
  <si>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</si>
  <si>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</si>
  <si>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</si>
  <si>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</si>
  <si>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</si>
  <si>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</si>
  <si>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</si>
  <si>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</si>
  <si>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</si>
  <si>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</si>
  <si>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</si>
  <si>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</si>
  <si>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</si>
  <si>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</si>
  <si>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</si>
  <si>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</si>
  <si>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</si>
  <si>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</si>
  <si>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</si>
  <si>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</si>
  <si>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</si>
  <si>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</si>
  <si>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</si>
  <si>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</si>
  <si>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</si>
  <si>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</si>
  <si>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</si>
  <si>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</si>
  <si>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</si>
  <si>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</si>
  <si>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</si>
  <si>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</si>
  <si>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</si>
  <si>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</si>
  <si>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</si>
  <si>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</si>
  <si>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</si>
  <si>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</si>
  <si>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</si>
  <si>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</si>
  <si>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</si>
  <si>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</si>
  <si>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</si>
  <si>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</si>
  <si>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</si>
  <si>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</si>
  <si>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</si>
  <si>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</si>
  <si>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</si>
  <si>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</si>
  <si>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</si>
  <si>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</si>
  <si>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</si>
  <si>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</si>
  <si>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</si>
  <si>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</si>
  <si>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</si>
  <si>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</si>
  <si>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</si>
  <si>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</si>
  <si>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</si>
  <si>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</si>
  <si>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</si>
  <si>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</si>
  <si>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</si>
  <si>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</si>
  <si>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</si>
  <si>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</si>
  <si>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</si>
  <si>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</si>
  <si>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</si>
  <si>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</si>
  <si>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</si>
  <si>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</si>
  <si>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</si>
  <si>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</si>
  <si>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</si>
  <si>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</si>
  <si>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</si>
  <si>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</si>
  <si>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</si>
  <si>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</si>
  <si>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</si>
  <si>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</si>
  <si>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</si>
  <si>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</si>
  <si>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</si>
  <si>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</si>
  <si>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</si>
  <si>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</si>
  <si>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</si>
  <si>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</si>
  <si>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</si>
  <si>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</si>
  <si>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</si>
  <si>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</si>
  <si>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</si>
  <si>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</si>
  <si>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</si>
  <si>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</si>
  <si>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</si>
  <si>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</si>
  <si>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</si>
  <si>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</si>
  <si>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</si>
  <si>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</si>
  <si>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</si>
  <si>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</si>
  <si>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</si>
  <si>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</si>
  <si>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</si>
  <si>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</si>
  <si>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</si>
  <si>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</si>
  <si>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</si>
  <si>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</si>
  <si>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</si>
  <si>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</si>
  <si>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</si>
  <si>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</si>
  <si>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</si>
  <si>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</si>
  <si>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</si>
  <si>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</si>
  <si>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</si>
  <si>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</si>
  <si>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</si>
  <si>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</si>
  <si>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</si>
  <si>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</si>
  <si>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</si>
  <si>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</si>
  <si>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</si>
  <si>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</si>
  <si>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</si>
  <si>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</si>
  <si>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</si>
  <si>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</si>
  <si>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</si>
  <si>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</si>
  <si>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</si>
  <si>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</si>
  <si>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</si>
  <si>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</si>
  <si>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</si>
  <si>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</si>
  <si>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</si>
  <si>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</si>
  <si>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</si>
  <si>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</si>
  <si>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</si>
  <si>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</si>
  <si>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</si>
  <si>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</si>
  <si>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</si>
  <si>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</si>
  <si>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</si>
  <si>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</si>
  <si>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</si>
  <si>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</si>
  <si>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</si>
  <si>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</si>
  <si>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</si>
  <si>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</si>
  <si>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</si>
  <si>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</si>
  <si>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</si>
  <si>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</si>
  <si>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</si>
  <si>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</si>
  <si>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</si>
  <si>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</si>
  <si>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</si>
  <si>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</si>
  <si>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</si>
  <si>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</si>
  <si>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</si>
  <si>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</si>
  <si>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</si>
  <si>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</si>
  <si>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</si>
  <si>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</si>
  <si>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</si>
  <si>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</si>
  <si>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</si>
  <si>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</si>
  <si>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</si>
  <si>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</si>
  <si>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</si>
  <si>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</si>
  <si>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</si>
  <si>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</si>
  <si>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</si>
  <si>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</si>
  <si>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</si>
  <si>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</si>
  <si>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</si>
  <si>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</si>
  <si>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</si>
  <si>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</si>
  <si>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</si>
  <si>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</si>
  <si>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</si>
  <si>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</si>
  <si>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</si>
  <si>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</si>
  <si>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</si>
  <si>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</si>
  <si>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</si>
  <si>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</si>
  <si>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</si>
  <si>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</si>
  <si>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</si>
  <si>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</si>
  <si>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</si>
  <si>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</si>
  <si>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</si>
  <si>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</si>
  <si>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</si>
  <si>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</si>
  <si>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</si>
  <si>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</si>
  <si>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</si>
  <si>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</si>
  <si>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</si>
  <si>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</si>
  <si>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</si>
  <si>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</si>
  <si>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</si>
  <si>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</si>
  <si>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</si>
  <si>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</si>
  <si>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</si>
  <si>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</si>
  <si>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</si>
  <si>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</si>
  <si>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</si>
  <si>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</si>
  <si>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</si>
  <si>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</si>
  <si>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</si>
  <si>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</si>
  <si>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</si>
  <si>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</si>
  <si>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</si>
  <si>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</si>
  <si>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</si>
  <si>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</si>
  <si>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</si>
  <si>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</si>
  <si>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</si>
  <si>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</si>
  <si>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</si>
  <si>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</si>
  <si>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</si>
  <si>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</si>
  <si>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</si>
  <si>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</si>
  <si>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</si>
  <si>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</si>
  <si>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</si>
  <si>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</si>
  <si>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</si>
  <si>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</si>
  <si>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</si>
  <si>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</si>
  <si>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</si>
  <si>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</si>
  <si>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</si>
  <si>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</si>
  <si>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</si>
  <si>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</si>
  <si>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</si>
  <si>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</si>
  <si>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</si>
  <si>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</si>
  <si>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</si>
  <si>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</si>
  <si>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</si>
  <si>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</si>
  <si>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</si>
  <si>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</si>
  <si>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</si>
  <si>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</si>
  <si>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</si>
  <si>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</si>
  <si>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</si>
  <si>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</si>
  <si>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</si>
  <si>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</si>
  <si>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</si>
  <si>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</si>
  <si>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</si>
  <si>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</si>
  <si>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</si>
  <si>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</si>
  <si>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</si>
  <si>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</si>
  <si>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</si>
  <si>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</si>
  <si>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</si>
  <si>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</si>
  <si>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</si>
  <si>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</si>
  <si>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</si>
  <si>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</si>
  <si>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</si>
  <si>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</si>
  <si>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</si>
  <si>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</si>
  <si>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</si>
  <si>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</si>
  <si>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</si>
  <si>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</si>
  <si>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</si>
  <si>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</si>
  <si>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</si>
  <si>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</si>
  <si>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</si>
  <si>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</si>
  <si>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</si>
  <si>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</si>
  <si>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</si>
  <si>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</si>
  <si>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</si>
  <si>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</si>
  <si>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</si>
  <si>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</si>
  <si>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</si>
  <si>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</si>
  <si>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</si>
  <si>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</si>
  <si>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</si>
  <si>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</si>
  <si>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</si>
  <si>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</si>
  <si>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</si>
  <si>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</si>
  <si>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</si>
  <si>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</si>
  <si>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</si>
  <si>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</si>
  <si>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</si>
  <si>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</si>
  <si>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</si>
  <si>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</si>
  <si>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</si>
  <si>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</si>
  <si>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</si>
  <si>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</si>
  <si>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</si>
  <si>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</si>
  <si>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</si>
  <si>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</si>
  <si>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</si>
  <si>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</si>
  <si>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</si>
  <si>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</si>
  <si>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</si>
  <si>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</si>
  <si>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</si>
  <si>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</si>
  <si>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</si>
  <si>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</si>
  <si>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</si>
  <si>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</si>
  <si>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</si>
  <si>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</si>
  <si>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</si>
  <si>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</si>
  <si>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</si>
  <si>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</si>
  <si>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</si>
  <si>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</si>
  <si>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</si>
  <si>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</si>
  <si>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</si>
  <si>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</si>
  <si>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</si>
  <si>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</si>
  <si>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</si>
  <si>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</si>
  <si>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</si>
  <si>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</si>
  <si>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</si>
  <si>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</si>
  <si>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</si>
  <si>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</si>
  <si>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</si>
  <si>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</si>
  <si>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</si>
  <si>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</si>
  <si>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</si>
  <si>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</si>
  <si>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</si>
  <si>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</si>
  <si>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</si>
  <si>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</si>
  <si>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</si>
  <si>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</si>
  <si>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</si>
  <si>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</si>
  <si>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</si>
  <si>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</si>
  <si>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</si>
  <si>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</si>
  <si>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</si>
  <si>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</si>
  <si>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</si>
  <si>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</si>
  <si>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</si>
  <si>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</si>
  <si>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</si>
  <si>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</si>
  <si>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</si>
  <si>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</si>
  <si>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</si>
  <si>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</si>
  <si>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</si>
  <si>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</si>
  <si>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</si>
  <si>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</si>
  <si>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</si>
  <si>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</si>
  <si>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</si>
  <si>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</si>
  <si>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</si>
  <si>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</si>
  <si>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</si>
  <si>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</si>
  <si>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</si>
  <si>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</si>
  <si>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</si>
  <si>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</si>
  <si>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</si>
  <si>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</si>
  <si>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</si>
  <si>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</si>
  <si>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</si>
  <si>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</si>
  <si>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</si>
  <si>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</si>
  <si>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</si>
  <si>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</si>
  <si>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</si>
  <si>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</si>
  <si>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</si>
  <si>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</si>
  <si>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</si>
  <si>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</si>
  <si>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</si>
  <si>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</si>
  <si>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</si>
  <si>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</si>
  <si>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</si>
  <si>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</si>
  <si>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</si>
  <si>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</si>
  <si>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</si>
  <si>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</si>
  <si>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</si>
  <si>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</si>
  <si>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</si>
  <si>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</si>
  <si>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</si>
  <si>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</si>
  <si>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</si>
  <si>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</si>
  <si>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</si>
  <si>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</si>
  <si>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</si>
  <si>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</si>
  <si>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</si>
  <si>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</si>
  <si>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</si>
  <si>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</si>
  <si>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</si>
  <si>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</si>
  <si>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</si>
  <si>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</si>
  <si>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</si>
  <si>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</si>
  <si>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</si>
  <si>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</si>
  <si>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</si>
  <si>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</si>
  <si>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</si>
  <si>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</si>
  <si>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</si>
  <si>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</si>
  <si>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</si>
  <si>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</si>
  <si>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</si>
  <si>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</si>
  <si>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</si>
  <si>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</si>
  <si>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</si>
  <si>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</si>
  <si>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</si>
  <si>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</si>
  <si>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</si>
  <si>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</si>
  <si>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</si>
  <si>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</si>
  <si>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</si>
  <si>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</si>
  <si>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</si>
  <si>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</si>
  <si>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</si>
  <si>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</si>
  <si>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</si>
  <si>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</si>
  <si>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</si>
  <si>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</si>
  <si>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</si>
  <si>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</si>
  <si>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</si>
  <si>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</si>
  <si>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</si>
  <si>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</si>
  <si>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</si>
  <si>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</si>
  <si>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</si>
  <si>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</si>
  <si>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</si>
  <si>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</si>
  <si>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</si>
  <si>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</si>
  <si>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</si>
  <si>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</si>
  <si>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</si>
  <si>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</si>
  <si>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</si>
  <si>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</si>
  <si>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</si>
  <si>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</si>
  <si>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</si>
  <si>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</si>
  <si>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</si>
  <si>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</si>
  <si>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</si>
  <si>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</si>
  <si>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</si>
  <si>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</si>
  <si>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</si>
  <si>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</si>
  <si>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</si>
  <si>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</si>
  <si>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</si>
  <si>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</si>
  <si>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</si>
  <si>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</si>
  <si>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</si>
  <si>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</si>
  <si>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</si>
  <si>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</si>
  <si>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</si>
  <si>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</si>
  <si>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</si>
  <si>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</si>
  <si>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</si>
  <si>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</si>
  <si>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</si>
  <si>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</si>
  <si>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</si>
  <si>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</si>
  <si>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</si>
  <si>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</si>
  <si>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</si>
  <si>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</si>
  <si>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</si>
  <si>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</si>
  <si>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</si>
  <si>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</si>
  <si>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</si>
  <si>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</si>
  <si>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</si>
  <si>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</si>
  <si>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</si>
  <si>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</si>
  <si>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</si>
  <si>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</si>
  <si>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</si>
  <si>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</si>
  <si>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</si>
  <si>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</si>
  <si>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</si>
  <si>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</si>
  <si>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</si>
  <si>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</si>
  <si>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</si>
  <si>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</si>
  <si>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</si>
  <si>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</si>
  <si>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</si>
  <si>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</si>
  <si>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</si>
  <si>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</si>
  <si>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</si>
  <si>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</si>
  <si>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</si>
  <si>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</si>
  <si>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</si>
  <si>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</si>
  <si>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</si>
  <si>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</si>
  <si>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</si>
  <si>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</si>
  <si>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</si>
  <si>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</si>
  <si>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</si>
  <si>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</si>
  <si>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</si>
  <si>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</si>
  <si>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</si>
  <si>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</si>
  <si>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</si>
  <si>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</si>
  <si>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</si>
  <si>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</si>
  <si>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</si>
  <si>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</si>
  <si>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</si>
  <si>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</si>
  <si>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</si>
  <si>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</si>
  <si>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</si>
  <si>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</si>
  <si>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</si>
  <si>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</si>
  <si>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</si>
  <si>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</si>
  <si>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</si>
  <si>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</si>
  <si>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</si>
  <si>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</si>
  <si>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</si>
  <si>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</si>
  <si>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</si>
  <si>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</si>
  <si>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</si>
  <si>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</si>
  <si>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</si>
  <si>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</si>
  <si>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</si>
  <si>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</si>
  <si>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</si>
  <si>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</si>
  <si>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</si>
  <si>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</si>
  <si>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</si>
  <si>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</si>
  <si>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</si>
  <si>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</si>
  <si>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</si>
  <si>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</si>
  <si>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</si>
  <si>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</si>
  <si>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</si>
  <si>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</si>
  <si>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</si>
  <si>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</si>
  <si>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</si>
  <si>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</si>
  <si>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</si>
  <si>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</si>
  <si>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</si>
  <si>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</si>
  <si>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</si>
  <si>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</si>
  <si>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</si>
  <si>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</si>
  <si>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</si>
  <si>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</si>
  <si>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</si>
  <si>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</si>
  <si>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</si>
  <si>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</si>
  <si>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</si>
  <si>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</si>
  <si>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</si>
  <si>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</si>
  <si>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</si>
  <si>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</si>
  <si>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</si>
  <si>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</si>
  <si>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</si>
  <si>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</si>
  <si>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</si>
  <si>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</si>
  <si>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</si>
  <si>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</si>
  <si>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</si>
  <si>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</si>
  <si>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</si>
  <si>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</si>
  <si>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</si>
  <si>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</si>
  <si>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</si>
  <si>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</si>
  <si>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</si>
  <si>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</si>
  <si>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</si>
  <si>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</si>
  <si>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</si>
  <si>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</si>
  <si>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</si>
  <si>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</si>
  <si>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</si>
  <si>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</si>
  <si>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</si>
  <si>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</si>
  <si>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</si>
  <si>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</si>
  <si>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</si>
  <si>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</si>
  <si>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</si>
  <si>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</si>
  <si>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</si>
  <si>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</si>
  <si>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</si>
  <si>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</si>
  <si>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</si>
  <si>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</si>
  <si>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</si>
  <si>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</si>
  <si>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</si>
  <si>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</si>
  <si>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</si>
  <si>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</si>
  <si>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</si>
  <si>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</si>
  <si>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</si>
  <si>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</si>
  <si>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</si>
  <si>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</si>
  <si>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</si>
  <si>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</si>
  <si>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</si>
  <si>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</si>
  <si>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</si>
  <si>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</si>
  <si>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</si>
  <si>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</si>
  <si>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</si>
  <si>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</si>
  <si>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</si>
  <si>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</si>
  <si>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</si>
  <si>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</si>
  <si>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</si>
  <si>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</si>
  <si>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</si>
  <si>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</si>
  <si>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</si>
  <si>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</si>
  <si>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</si>
  <si>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</si>
  <si>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</si>
  <si>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</si>
  <si>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</si>
  <si>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</si>
  <si>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</si>
  <si>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</si>
  <si>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</si>
  <si>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</si>
  <si>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</si>
  <si>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</si>
  <si>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</si>
  <si>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</si>
  <si>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</si>
  <si>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</si>
  <si>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</si>
  <si>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</si>
  <si>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</si>
  <si>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</si>
  <si>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</si>
  <si>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</si>
  <si>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</si>
  <si>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</si>
  <si>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</si>
  <si>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</si>
  <si>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</si>
  <si>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</si>
  <si>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</si>
  <si>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</si>
  <si>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</si>
  <si>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</si>
  <si>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</si>
  <si>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</si>
  <si>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</si>
  <si>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</si>
  <si>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</si>
  <si>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</si>
  <si>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</si>
  <si>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</si>
  <si>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</si>
  <si>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</si>
  <si>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</si>
  <si>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</si>
  <si>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</si>
  <si>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</si>
  <si>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</si>
  <si>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</si>
  <si>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</si>
  <si>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</si>
  <si>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</si>
  <si>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</si>
  <si>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</si>
  <si>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</si>
  <si>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</si>
  <si>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</si>
  <si>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</si>
  <si>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</si>
  <si>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</si>
  <si>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</si>
  <si>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</si>
  <si>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</si>
  <si>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</si>
  <si>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</si>
  <si>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</si>
  <si>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</si>
  <si>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</si>
  <si>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</si>
  <si>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</si>
  <si>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</si>
  <si>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</si>
  <si>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</si>
  <si>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</si>
  <si>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</si>
  <si>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</si>
  <si>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</si>
  <si>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</si>
  <si>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</si>
  <si>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</si>
  <si>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</si>
  <si>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</si>
  <si>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</si>
  <si>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</si>
  <si>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</si>
  <si>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</si>
  <si>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</si>
  <si>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</si>
  <si>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</si>
  <si>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</si>
  <si>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</si>
  <si>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</si>
  <si>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</si>
  <si>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</si>
  <si>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</si>
  <si>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</si>
  <si>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</si>
  <si>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</si>
  <si>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</si>
  <si>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</si>
  <si>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</si>
  <si>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</si>
  <si>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</si>
  <si>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</si>
  <si>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</si>
  <si>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</si>
  <si>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</si>
  <si>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</si>
  <si>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</si>
  <si>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</si>
  <si>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</si>
  <si>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</si>
  <si>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</si>
  <si>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</si>
  <si>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</si>
  <si>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</si>
  <si>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</si>
  <si>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</si>
  <si>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</si>
  <si>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</si>
  <si>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</si>
  <si>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</si>
  <si>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</si>
  <si>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</si>
  <si>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</si>
  <si>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</si>
  <si>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</si>
  <si>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</si>
  <si>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</si>
  <si>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</si>
  <si>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</si>
  <si>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</si>
  <si>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</si>
  <si>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</si>
  <si>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</si>
  <si>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</si>
  <si>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</si>
  <si>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</si>
  <si>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</si>
  <si>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</si>
  <si>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</si>
  <si>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</si>
  <si>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</si>
  <si>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</si>
  <si>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</si>
  <si>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</si>
  <si>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</si>
  <si>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</si>
  <si>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</si>
  <si>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</si>
  <si>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</si>
  <si>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</si>
  <si>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</si>
  <si>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</si>
  <si>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</si>
  <si>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</si>
  <si>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</si>
  <si>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</si>
  <si>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</si>
  <si>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</si>
  <si>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</si>
  <si>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</si>
  <si>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</si>
  <si>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</si>
  <si>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</si>
  <si>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</si>
  <si>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</si>
  <si>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</si>
  <si>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</si>
  <si>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</si>
  <si>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</si>
  <si>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</si>
  <si>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</si>
  <si>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</si>
  <si>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</si>
  <si>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</si>
  <si>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</si>
  <si>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</si>
  <si>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</si>
  <si>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</si>
  <si>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</si>
  <si>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</si>
  <si>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</si>
  <si>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</si>
  <si>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</si>
  <si>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</si>
  <si>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</si>
  <si>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</si>
  <si>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</si>
  <si>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</si>
  <si>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</si>
  <si>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</si>
  <si>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</si>
  <si>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</si>
  <si>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</si>
  <si>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</si>
  <si>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</si>
  <si>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</si>
  <si>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</si>
  <si>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</si>
  <si>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</si>
  <si>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</si>
  <si>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</si>
  <si>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</si>
  <si>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</si>
  <si>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</si>
  <si>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</si>
  <si>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</si>
  <si>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</si>
  <si>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</si>
  <si>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</si>
  <si>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</si>
  <si>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</si>
  <si>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</si>
  <si>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</si>
  <si>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</si>
  <si>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</si>
  <si>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</si>
  <si>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</si>
  <si>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</si>
  <si>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</si>
  <si>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</si>
  <si>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</si>
  <si>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</si>
  <si>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</si>
  <si>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</si>
  <si>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</si>
  <si>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</si>
  <si>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</si>
  <si>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</si>
  <si>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</si>
  <si>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</si>
  <si>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</si>
  <si>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</si>
  <si>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</si>
  <si>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</si>
  <si>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</si>
  <si>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</si>
  <si>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</si>
  <si>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</si>
  <si>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</si>
  <si>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</si>
  <si>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</si>
  <si>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</si>
  <si>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</si>
  <si>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</si>
  <si>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</si>
  <si>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</si>
  <si>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</si>
  <si>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</si>
  <si>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</si>
  <si>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</si>
  <si>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</si>
  <si>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</si>
  <si>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</si>
  <si>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</si>
  <si>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</si>
  <si>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</si>
  <si>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</si>
  <si>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</si>
  <si>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</si>
  <si>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</si>
  <si>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</si>
  <si>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</si>
  <si>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</si>
  <si>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</si>
  <si>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</si>
  <si>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</si>
  <si>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</si>
  <si>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</si>
  <si>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</si>
  <si>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</si>
  <si>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</si>
  <si>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</si>
  <si>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</si>
  <si>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</si>
  <si>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</si>
  <si>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</si>
  <si>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</si>
  <si>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</si>
  <si>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</si>
  <si>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</si>
  <si>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</si>
  <si>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</si>
  <si>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</si>
  <si>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</si>
  <si>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</si>
  <si>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</si>
  <si>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</si>
  <si>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</si>
  <si>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</si>
  <si>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</si>
  <si>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</si>
  <si>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</si>
  <si>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</si>
  <si>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</si>
  <si>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</si>
  <si>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</si>
  <si>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</si>
  <si>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</si>
  <si>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</si>
  <si>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</si>
  <si>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</si>
  <si>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</si>
  <si>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</si>
  <si>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</si>
  <si>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</si>
  <si>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</si>
  <si>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</si>
  <si>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</si>
  <si>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</si>
  <si>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</si>
  <si>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</si>
  <si>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</si>
  <si>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</si>
  <si>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</si>
  <si>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</si>
  <si>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</si>
  <si>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</si>
  <si>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</si>
  <si>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</si>
  <si>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</si>
  <si>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</si>
  <si>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</si>
  <si>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</si>
  <si>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</si>
  <si>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</si>
  <si>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</si>
  <si>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</si>
  <si>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</si>
  <si>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</si>
  <si>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</si>
  <si>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</si>
  <si>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</si>
  <si>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</si>
  <si>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</si>
  <si>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</si>
  <si>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</si>
  <si>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</si>
  <si>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</si>
  <si>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</si>
  <si>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</si>
  <si>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</si>
  <si>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</si>
  <si>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</si>
  <si>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</si>
  <si>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</si>
  <si>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</si>
  <si>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</si>
  <si>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</si>
  <si>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</si>
  <si>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</si>
  <si>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</si>
  <si>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</si>
  <si>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</si>
  <si>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</si>
  <si>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</si>
  <si>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</si>
  <si>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</si>
  <si>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</si>
  <si>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</si>
  <si>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</si>
  <si>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</si>
  <si>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</si>
  <si>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</si>
  <si>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</si>
  <si>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</si>
  <si>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</si>
  <si>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</si>
  <si>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</si>
  <si>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</si>
  <si>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</si>
  <si>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</si>
  <si>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</si>
  <si>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</si>
  <si>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</si>
  <si>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</si>
  <si>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</si>
  <si>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</si>
  <si>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</si>
  <si>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</si>
  <si>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</si>
  <si>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</si>
  <si>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</si>
  <si>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</si>
  <si>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</si>
  <si>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</si>
  <si>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</si>
  <si>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</si>
  <si>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</si>
  <si>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</si>
  <si>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</si>
  <si>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</si>
  <si>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</si>
  <si>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</si>
  <si>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</si>
  <si>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</si>
  <si>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</si>
  <si>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</si>
  <si>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</si>
  <si>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</si>
  <si>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</si>
  <si>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</si>
  <si>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</si>
  <si>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</si>
  <si>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</si>
  <si>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</si>
  <si>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</si>
  <si>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</si>
  <si>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</si>
  <si>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</si>
  <si>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</si>
  <si>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</si>
  <si>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</si>
  <si>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</si>
  <si>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</si>
  <si>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</si>
  <si>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</si>
  <si>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</si>
  <si>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</si>
  <si>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</si>
  <si>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</si>
  <si>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</si>
  <si>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</si>
  <si>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</si>
  <si>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</si>
  <si>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</si>
  <si>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</si>
  <si>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</si>
  <si>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</si>
  <si>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</si>
  <si>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</si>
  <si>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</si>
  <si>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</si>
  <si>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</si>
  <si>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</si>
  <si>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</si>
  <si>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</si>
  <si>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</si>
  <si>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</si>
  <si>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</si>
  <si>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</si>
  <si>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</si>
  <si>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</si>
  <si>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</si>
  <si>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</si>
  <si>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</si>
  <si>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</si>
  <si>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</si>
  <si>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</si>
  <si>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</si>
  <si>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</si>
  <si>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</si>
  <si>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</si>
  <si>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</si>
  <si>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</si>
  <si>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</si>
  <si>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</si>
  <si>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</si>
  <si>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</si>
  <si>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</si>
  <si>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</si>
  <si>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</si>
  <si>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</si>
  <si>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</si>
  <si>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</si>
  <si>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</si>
  <si>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</si>
  <si>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</si>
  <si>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</si>
  <si>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</si>
  <si>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</si>
  <si>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</si>
  <si>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</si>
  <si>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</si>
  <si>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</si>
  <si>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</si>
  <si>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</si>
  <si>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</si>
  <si>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</si>
  <si>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</si>
  <si>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</si>
  <si>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</si>
  <si>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</si>
  <si>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</si>
  <si>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</si>
  <si>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</si>
  <si>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</si>
  <si>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</si>
  <si>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</si>
  <si>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</si>
  <si>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</si>
  <si>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</si>
  <si>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</si>
  <si>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</si>
  <si>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</si>
  <si>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</si>
  <si>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</si>
  <si>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</si>
  <si>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</si>
  <si>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</si>
  <si>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</si>
  <si>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</si>
  <si>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</si>
  <si>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</si>
  <si>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</si>
  <si>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</si>
  <si>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</si>
  <si>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</si>
  <si>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</si>
  <si>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</si>
  <si>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</si>
  <si>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</si>
  <si>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</si>
  <si>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</si>
  <si>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</si>
  <si>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</si>
  <si>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</si>
  <si>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</si>
  <si>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</si>
  <si>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</si>
  <si>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</si>
  <si>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</si>
  <si>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</si>
  <si>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</si>
  <si>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</si>
  <si>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</si>
  <si>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</si>
  <si>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</si>
  <si>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</si>
  <si>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</si>
  <si>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</si>
  <si>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</si>
  <si>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</si>
  <si>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</si>
  <si>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</si>
  <si>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</si>
  <si>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</si>
  <si>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</si>
  <si>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</si>
  <si>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</si>
  <si>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</si>
  <si>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</si>
  <si>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</si>
  <si>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</si>
  <si>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</si>
  <si>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</si>
  <si>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</si>
  <si>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</si>
  <si>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</si>
  <si>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</si>
  <si>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</si>
  <si>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</si>
  <si>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</si>
  <si>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</si>
  <si>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</si>
  <si>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</si>
  <si>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</si>
  <si>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</si>
  <si>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</si>
  <si>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</si>
  <si>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</si>
  <si>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</si>
  <si>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</si>
  <si>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</si>
  <si>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</si>
  <si>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</si>
  <si>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</si>
  <si>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</si>
  <si>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</si>
  <si>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</si>
  <si>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</si>
  <si>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</si>
  <si>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</si>
  <si>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</si>
  <si>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</si>
  <si>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</si>
  <si>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</si>
  <si>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</si>
  <si>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</si>
  <si>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</si>
  <si>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</si>
  <si>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</si>
  <si>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</si>
  <si>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</si>
  <si>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</si>
  <si>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</si>
  <si>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</si>
  <si>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</si>
  <si>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</si>
  <si>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</si>
  <si>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</si>
  <si>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</si>
  <si>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</si>
  <si>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</si>
  <si>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</si>
  <si>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</si>
  <si>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</si>
  <si>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</si>
  <si>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</si>
  <si>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</si>
  <si>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</si>
  <si>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</si>
  <si>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</si>
  <si>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</si>
  <si>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</si>
  <si>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</si>
  <si>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</si>
  <si>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</si>
  <si>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</si>
  <si>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</si>
  <si>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</si>
  <si>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</si>
  <si>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</si>
  <si>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</si>
  <si>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</si>
  <si>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</si>
  <si>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</si>
  <si>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</si>
  <si>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</si>
  <si>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</si>
  <si>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</si>
  <si>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</si>
  <si>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</si>
  <si>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</si>
  <si>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</si>
  <si>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</si>
  <si>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</si>
  <si>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</si>
  <si>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</si>
  <si>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</si>
  <si>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</si>
  <si>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</si>
  <si>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</si>
  <si>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</si>
  <si>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</si>
  <si>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</si>
  <si>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</si>
  <si>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</si>
  <si>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</si>
  <si>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</si>
  <si>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</si>
  <si>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</si>
  <si>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</si>
  <si>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</si>
  <si>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</si>
  <si>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</si>
  <si>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</si>
  <si>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</si>
  <si>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</si>
  <si>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</si>
  <si>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</si>
  <si>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</si>
  <si>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</si>
  <si>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</si>
  <si>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</si>
  <si>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</si>
  <si>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</si>
  <si>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</si>
  <si>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</si>
  <si>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</si>
  <si>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</si>
  <si>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</si>
  <si>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</si>
  <si>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</si>
  <si>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</si>
  <si>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</si>
  <si>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</si>
  <si>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</si>
  <si>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</si>
  <si>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</si>
  <si>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</si>
  <si>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</si>
  <si>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</si>
  <si>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</si>
  <si>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</si>
  <si>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</si>
  <si>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</si>
  <si>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</si>
  <si>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</si>
  <si>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</si>
  <si>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</si>
  <si>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</si>
  <si>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</si>
  <si>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</si>
  <si>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</si>
  <si>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</si>
  <si>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</si>
  <si>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</si>
  <si>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</si>
  <si>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</si>
  <si>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</si>
  <si>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</si>
  <si>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</si>
  <si>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</si>
  <si>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</si>
  <si>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</si>
  <si>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</si>
  <si>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</si>
  <si>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</si>
  <si>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</si>
  <si>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</si>
  <si>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</si>
  <si>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</si>
  <si>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</si>
  <si>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</si>
  <si>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</si>
  <si>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</si>
  <si>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</si>
  <si>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</si>
  <si>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</si>
  <si>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</si>
  <si>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</si>
  <si>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</si>
  <si>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</si>
  <si>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</si>
  <si>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</si>
  <si>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</si>
  <si>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</si>
  <si>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</si>
  <si>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</si>
  <si>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</si>
  <si>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</si>
  <si>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</si>
  <si>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</si>
  <si>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</si>
  <si>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</si>
  <si>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</si>
  <si>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</si>
  <si>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</si>
  <si>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</si>
  <si>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</si>
  <si>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</si>
  <si>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</si>
  <si>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</si>
  <si>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</si>
  <si>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</si>
  <si>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</si>
  <si>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</si>
  <si>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</si>
  <si>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</si>
  <si>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</si>
  <si>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</si>
  <si>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</si>
  <si>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</si>
  <si>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</si>
  <si>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</si>
  <si>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</si>
  <si>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</si>
  <si>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</si>
  <si>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</si>
  <si>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</si>
  <si>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</si>
  <si>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</si>
  <si>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</si>
  <si>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</si>
  <si>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</si>
  <si>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</si>
  <si>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</si>
  <si>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</si>
  <si>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</si>
  <si>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</si>
  <si>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</si>
  <si>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</si>
  <si>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</si>
  <si>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</si>
  <si>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</si>
  <si>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</si>
  <si>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</si>
  <si>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</si>
  <si>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</si>
  <si>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</si>
  <si>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</si>
  <si>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</si>
  <si>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</si>
  <si>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</si>
  <si>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</si>
  <si>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</si>
  <si>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</si>
  <si>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</si>
  <si>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</si>
  <si>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</si>
  <si>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</si>
  <si>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</si>
  <si>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</si>
  <si>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</si>
  <si>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</si>
  <si>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</si>
  <si>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</si>
  <si>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</si>
  <si>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</si>
  <si>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</si>
  <si>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</si>
  <si>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</si>
  <si>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</si>
  <si>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</si>
  <si>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</si>
  <si>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</si>
  <si>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</si>
  <si>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</si>
  <si>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</si>
  <si>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</si>
  <si>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</si>
  <si>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</si>
  <si>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</si>
  <si>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</si>
  <si>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</si>
  <si>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</si>
  <si>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</si>
  <si>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</si>
  <si>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</si>
  <si>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</si>
  <si>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</si>
  <si>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</si>
  <si>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</si>
  <si>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</si>
  <si>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</si>
  <si>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</si>
  <si>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</si>
  <si>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</si>
  <si>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</si>
  <si>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</si>
  <si>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</si>
  <si>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</si>
  <si>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</si>
  <si>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</si>
  <si>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</si>
  <si>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</si>
  <si>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</si>
  <si>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</si>
  <si>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</si>
  <si>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</si>
  <si>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</si>
  <si>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</si>
  <si>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</si>
  <si>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</si>
  <si>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</si>
  <si>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</si>
  <si>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</si>
  <si>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</si>
  <si>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</si>
  <si>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</si>
  <si>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</si>
  <si>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</si>
  <si>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</si>
  <si>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</si>
  <si>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</si>
  <si>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</si>
  <si>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</si>
  <si>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</si>
  <si>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</si>
  <si>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</si>
  <si>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</si>
  <si>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</si>
  <si>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</si>
  <si>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</si>
  <si>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</si>
  <si>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</si>
  <si>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</si>
  <si>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</si>
  <si>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</si>
  <si>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</si>
  <si>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</si>
  <si>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</si>
  <si>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</si>
  <si>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</si>
  <si>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</si>
  <si>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</si>
  <si>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</si>
  <si>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</si>
  <si>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</si>
  <si>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</si>
  <si>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</si>
  <si>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</si>
  <si>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</si>
  <si>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</si>
  <si>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</si>
  <si>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</si>
  <si>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</si>
  <si>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</si>
  <si>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</si>
  <si>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</si>
  <si>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</si>
  <si>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</si>
  <si>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</si>
  <si>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</si>
  <si>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</si>
  <si>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</si>
  <si>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</si>
  <si>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</si>
  <si>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</si>
  <si>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</si>
  <si>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</si>
  <si>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</si>
  <si>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</si>
  <si>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</si>
  <si>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</si>
  <si>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</si>
  <si>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</si>
  <si>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</si>
  <si>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</si>
  <si>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</si>
  <si>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</si>
  <si>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</si>
  <si>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</si>
  <si>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</si>
  <si>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</si>
  <si>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</si>
  <si>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</si>
  <si>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</si>
  <si>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</si>
  <si>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</si>
  <si>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</si>
  <si>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</si>
  <si>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</si>
  <si>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</si>
  <si>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</si>
  <si>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</si>
  <si>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</si>
  <si>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</si>
  <si>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</si>
  <si>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</si>
  <si>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</si>
  <si>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</si>
  <si>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</si>
  <si>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</si>
  <si>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</si>
  <si>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</si>
  <si>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</si>
  <si>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</si>
  <si>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</si>
  <si>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</si>
  <si>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</si>
  <si>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</si>
  <si>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</si>
  <si>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</si>
  <si>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</si>
  <si>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</si>
  <si>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</si>
  <si>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</si>
  <si>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</si>
  <si>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</si>
  <si>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</si>
  <si>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</si>
  <si>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</si>
  <si>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</si>
  <si>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</si>
  <si>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</si>
  <si>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</si>
  <si>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</si>
  <si>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</si>
  <si>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</si>
  <si>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</si>
  <si>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</si>
  <si>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</si>
  <si>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</si>
  <si>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</si>
  <si>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</si>
  <si>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</si>
  <si>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</si>
  <si>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</si>
  <si>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</si>
  <si>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</si>
  <si>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</si>
  <si>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</si>
  <si>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</si>
  <si>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</si>
  <si>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</si>
  <si>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</si>
  <si>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</si>
  <si>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</si>
  <si>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</si>
  <si>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</si>
  <si>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</si>
  <si>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</si>
  <si>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</si>
  <si>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</si>
  <si>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</si>
  <si>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</si>
  <si>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</si>
  <si>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</si>
  <si>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</si>
  <si>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</si>
  <si>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</si>
  <si>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</si>
  <si>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</si>
  <si>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</si>
  <si>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</si>
  <si>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</si>
  <si>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</si>
  <si>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</si>
  <si>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</si>
  <si>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</si>
  <si>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</si>
  <si>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</si>
  <si>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</si>
  <si>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</si>
  <si>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</si>
  <si>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</si>
  <si>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</si>
  <si>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</si>
  <si>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</si>
  <si>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</si>
  <si>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</si>
  <si>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</si>
  <si>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</si>
  <si>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</si>
  <si>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</si>
  <si>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</si>
  <si>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</si>
  <si>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</si>
  <si>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</si>
  <si>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</si>
  <si>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</si>
  <si>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</si>
  <si>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</si>
  <si>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</si>
  <si>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</si>
  <si>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</si>
  <si>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</si>
  <si>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</si>
  <si>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</si>
  <si>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</si>
  <si>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</si>
  <si>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</si>
  <si>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</si>
  <si>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</si>
  <si>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</si>
  <si>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</si>
  <si>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</si>
  <si>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</si>
  <si>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</si>
  <si>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</si>
  <si>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</si>
  <si>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</si>
  <si>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</si>
  <si>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</si>
  <si>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</si>
  <si>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</si>
  <si>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</si>
  <si>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</si>
  <si>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</si>
  <si>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</si>
  <si>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</si>
  <si>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</si>
  <si>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</si>
  <si>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</si>
  <si>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</si>
  <si>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</si>
  <si>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</si>
  <si>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</si>
  <si>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</si>
  <si>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</si>
  <si>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</si>
  <si>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</si>
  <si>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</si>
  <si>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</si>
  <si>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</si>
  <si>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</si>
  <si>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</si>
  <si>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</si>
  <si>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</si>
  <si>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</si>
  <si>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</si>
  <si>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</si>
  <si>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</si>
  <si>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</si>
  <si>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</si>
  <si>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</si>
  <si>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</si>
  <si>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</si>
  <si>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</si>
  <si>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</si>
  <si>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</si>
  <si>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</si>
  <si>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</si>
  <si>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</si>
  <si>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</si>
  <si>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</si>
  <si>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</si>
  <si>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</si>
  <si>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</si>
  <si>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</si>
  <si>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</si>
  <si>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</si>
  <si>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</si>
  <si>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</si>
  <si>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</si>
  <si>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</si>
  <si>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</si>
  <si>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</si>
  <si>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</si>
  <si>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</si>
  <si>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</si>
  <si>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</si>
  <si>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</si>
  <si>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</si>
  <si>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</si>
  <si>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</si>
  <si>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</si>
  <si>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</si>
  <si>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</si>
  <si>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</si>
  <si>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</si>
  <si>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</si>
  <si>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</si>
  <si>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</si>
  <si>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</si>
  <si>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</si>
  <si>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</si>
  <si>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</si>
  <si>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</si>
  <si>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</si>
  <si>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</si>
  <si>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</si>
  <si>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</si>
  <si>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</si>
  <si>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</si>
  <si>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</si>
  <si>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</si>
  <si>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</si>
  <si>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</si>
  <si>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</si>
  <si>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</si>
  <si>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</si>
  <si>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</si>
  <si>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</si>
  <si>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</si>
  <si>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</si>
  <si>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</si>
  <si>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</si>
  <si>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</si>
  <si>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</si>
  <si>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</si>
  <si>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</si>
  <si>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</si>
  <si>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</si>
  <si>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</si>
  <si>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</si>
  <si>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</si>
  <si>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</si>
  <si>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</si>
  <si>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</si>
  <si>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</si>
  <si>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</si>
  <si>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</si>
  <si>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</si>
  <si>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</si>
  <si>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</si>
  <si>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</si>
  <si>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</si>
  <si>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</si>
  <si>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</si>
  <si>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</si>
  <si>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</si>
  <si>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</si>
  <si>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</si>
  <si>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</si>
  <si>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</si>
  <si>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</si>
  <si>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</si>
  <si>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</si>
  <si>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</si>
  <si>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</si>
  <si>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</si>
  <si>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</si>
  <si>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</si>
  <si>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</si>
  <si>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</si>
  <si>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</si>
  <si>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</si>
  <si>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</si>
  <si>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</si>
  <si>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</si>
  <si>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</si>
  <si>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</si>
  <si>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</si>
  <si>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</si>
  <si>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</si>
  <si>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</si>
  <si>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</si>
  <si>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</si>
  <si>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</si>
  <si>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</si>
  <si>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</si>
  <si>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</si>
  <si>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</si>
  <si>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</si>
  <si>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</si>
  <si>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</si>
  <si>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</si>
  <si>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</si>
  <si>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</si>
  <si>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</si>
  <si>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</si>
  <si>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</si>
  <si>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</si>
  <si>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</si>
  <si>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</si>
  <si>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</si>
  <si>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</si>
  <si>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</si>
  <si>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</si>
  <si>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</si>
  <si>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</si>
  <si>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</si>
  <si>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</si>
  <si>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</si>
  <si>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</si>
  <si>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</si>
  <si>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</si>
  <si>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</si>
  <si>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</si>
  <si>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</si>
  <si>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</si>
  <si>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</si>
  <si>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</si>
  <si>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</si>
  <si>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</si>
  <si>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</si>
  <si>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</si>
  <si>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</si>
  <si>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</si>
  <si>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</si>
  <si>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</si>
  <si>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</si>
  <si>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</si>
  <si>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</si>
  <si>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</si>
  <si>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</si>
  <si>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</si>
  <si>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</si>
  <si>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</si>
  <si>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</si>
  <si>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</si>
  <si>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</si>
  <si>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</si>
  <si>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</si>
  <si>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</si>
  <si>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</si>
  <si>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</si>
  <si>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</si>
  <si>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</si>
  <si>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</si>
  <si>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</si>
  <si>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</si>
  <si>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</si>
  <si>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</si>
  <si>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</si>
  <si>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</si>
  <si>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</si>
  <si>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</si>
  <si>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</si>
  <si>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</si>
  <si>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</si>
  <si>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</si>
  <si>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</si>
  <si>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</si>
  <si>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</si>
  <si>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</si>
  <si>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</si>
  <si>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</si>
  <si>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</si>
  <si>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</si>
  <si>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</si>
  <si>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</si>
  <si>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</si>
  <si>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</si>
  <si>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</si>
  <si>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</si>
  <si>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</si>
  <si>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</si>
  <si>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</si>
  <si>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</si>
  <si>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</si>
  <si>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</si>
  <si>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</si>
  <si>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</si>
  <si>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</si>
  <si>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</si>
  <si>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</si>
  <si>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</si>
  <si>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</si>
  <si>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</si>
  <si>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</si>
  <si>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</si>
  <si>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</si>
  <si>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</si>
  <si>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</si>
  <si>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</si>
  <si>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</si>
  <si>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</si>
  <si>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</si>
  <si>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</si>
  <si>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</si>
  <si>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</si>
  <si>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</si>
  <si>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</si>
  <si>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</si>
  <si>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</si>
  <si>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</si>
  <si>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</si>
  <si>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</si>
  <si>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</si>
  <si>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</si>
  <si>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</si>
  <si>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</si>
  <si>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</si>
  <si>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</si>
  <si>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</si>
  <si>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</si>
  <si>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</si>
  <si>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</si>
  <si>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</si>
  <si>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</si>
  <si>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</si>
  <si>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</si>
  <si>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</si>
  <si>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</si>
  <si>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</si>
  <si>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</si>
  <si>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</si>
  <si>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</si>
  <si>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</si>
  <si>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</si>
  <si>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</si>
  <si>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</si>
  <si>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</si>
  <si>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</si>
  <si>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</si>
  <si>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</si>
  <si>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</si>
  <si>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</si>
  <si>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</si>
  <si>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</si>
  <si>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</si>
  <si>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</si>
  <si>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</si>
  <si>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</si>
  <si>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</si>
  <si>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</si>
  <si>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</si>
  <si>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</si>
  <si>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</si>
  <si>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</si>
  <si>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</si>
  <si>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</si>
  <si>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</si>
  <si>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</si>
  <si>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</si>
  <si>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</si>
  <si>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</si>
  <si>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</si>
  <si>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</si>
  <si>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</si>
  <si>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</si>
  <si>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</si>
  <si>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</si>
  <si>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</si>
  <si>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</si>
  <si>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</si>
  <si>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</si>
  <si>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</si>
  <si>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</si>
  <si>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</si>
  <si>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</si>
  <si>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</si>
  <si>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</si>
  <si>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</si>
  <si>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</si>
  <si>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</si>
  <si>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</si>
  <si>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</si>
  <si>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</si>
  <si>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</si>
  <si>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</si>
  <si>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</si>
  <si>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</si>
  <si>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</si>
  <si>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</si>
  <si>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</si>
  <si>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</si>
  <si>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</si>
  <si>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</si>
  <si>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</si>
  <si>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</si>
  <si>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</si>
  <si>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</si>
  <si>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</si>
  <si>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</si>
  <si>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</si>
  <si>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</si>
  <si>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</si>
  <si>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</si>
  <si>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</si>
  <si>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</si>
  <si>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</si>
  <si>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</si>
  <si>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</si>
  <si>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</si>
  <si>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</si>
  <si>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</si>
  <si>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</si>
  <si>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</si>
  <si>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</si>
  <si>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</si>
  <si>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</si>
  <si>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</si>
  <si>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</si>
  <si>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</si>
  <si>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</si>
  <si>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</si>
  <si>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</si>
  <si>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</si>
  <si>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</si>
  <si>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</si>
  <si>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</si>
  <si>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</si>
  <si>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</si>
  <si>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</si>
  <si>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</si>
  <si>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</si>
  <si>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</si>
  <si>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</si>
  <si>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</si>
  <si>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</si>
  <si>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</si>
  <si>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</si>
  <si>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</si>
  <si>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</si>
  <si>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</si>
  <si>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</si>
  <si>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</si>
  <si>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</si>
  <si>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</si>
  <si>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</si>
  <si>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</si>
  <si>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</si>
  <si>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</si>
  <si>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</si>
  <si>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</si>
  <si>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</si>
  <si>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</si>
  <si>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</si>
  <si>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</si>
  <si>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</si>
  <si>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</si>
  <si>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</si>
  <si>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</si>
  <si>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</si>
  <si>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</si>
  <si>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</si>
  <si>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</si>
  <si>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</si>
  <si>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</si>
  <si>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</si>
  <si>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</si>
  <si>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</si>
  <si>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</si>
  <si>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</si>
  <si>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</si>
  <si>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</si>
  <si>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</si>
  <si>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</si>
  <si>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</si>
  <si>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</si>
  <si>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</si>
  <si>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</si>
  <si>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</si>
  <si>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</si>
  <si>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</si>
  <si>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</si>
  <si>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</si>
  <si>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</si>
  <si>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</si>
  <si>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</si>
  <si>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</si>
  <si>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</si>
  <si>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</si>
  <si>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</si>
  <si>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</si>
  <si>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</si>
  <si>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</si>
  <si>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</si>
  <si>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</si>
  <si>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</si>
  <si>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</si>
  <si>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</si>
  <si>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</si>
  <si>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</si>
  <si>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</si>
  <si>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</si>
  <si>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</si>
  <si>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</si>
  <si>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</si>
  <si>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</si>
  <si>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</si>
  <si>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</si>
  <si>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</si>
  <si>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</si>
  <si>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</si>
  <si>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</si>
  <si>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</si>
  <si>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</si>
  <si>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</si>
  <si>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</si>
  <si>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</si>
  <si>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</si>
  <si>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</si>
  <si>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</si>
  <si>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</si>
  <si>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</si>
  <si>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</si>
  <si>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</si>
  <si>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</si>
  <si>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</si>
  <si>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</si>
  <si>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</si>
  <si>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</si>
  <si>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</si>
  <si>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</si>
  <si>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</si>
  <si>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</si>
  <si>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</si>
  <si>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</si>
  <si>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</si>
  <si>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</si>
  <si>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</si>
  <si>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</si>
  <si>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</si>
  <si>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</si>
  <si>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</si>
  <si>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</si>
  <si>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</si>
  <si>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</si>
  <si>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</si>
  <si>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</si>
  <si>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</si>
  <si>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</si>
  <si>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</si>
  <si>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</si>
  <si>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</si>
  <si>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</si>
  <si>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</si>
  <si>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</si>
  <si>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</si>
  <si>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</si>
  <si>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</si>
  <si>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</si>
  <si>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</si>
  <si>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</si>
  <si>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</si>
  <si>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</si>
  <si>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</si>
  <si>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</si>
  <si>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</si>
  <si>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</si>
  <si>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</si>
  <si>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</si>
  <si>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</si>
  <si>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</si>
  <si>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</si>
  <si>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</si>
  <si>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</si>
  <si>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</si>
  <si>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</si>
  <si>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</si>
  <si>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</si>
  <si>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</si>
  <si>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</si>
  <si>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</si>
  <si>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</si>
  <si>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</si>
  <si>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</si>
  <si>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</si>
  <si>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</si>
  <si>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</si>
  <si>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</si>
  <si>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</si>
  <si>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</si>
  <si>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</si>
  <si>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</si>
  <si>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</si>
  <si>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</si>
  <si>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</si>
  <si>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</si>
  <si>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</si>
  <si>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</si>
  <si>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</si>
  <si>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</si>
  <si>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</si>
  <si>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</si>
  <si>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</si>
  <si>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</si>
  <si>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</si>
  <si>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</si>
  <si>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</si>
  <si>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</si>
  <si>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</si>
  <si>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</si>
  <si>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</si>
  <si>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</si>
  <si>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</si>
  <si>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</si>
  <si>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</si>
  <si>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</si>
  <si>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</si>
  <si>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</si>
  <si>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</si>
  <si>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</si>
  <si>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</si>
  <si>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</si>
  <si>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</si>
  <si>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</si>
  <si>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</si>
  <si>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</si>
  <si>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</si>
  <si>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</si>
  <si>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</si>
  <si>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</si>
  <si>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</si>
  <si>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</si>
  <si>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</si>
  <si>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</si>
  <si>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</si>
  <si>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</si>
  <si>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</si>
  <si>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</si>
  <si>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</si>
  <si>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</si>
  <si>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</si>
  <si>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</si>
  <si>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</si>
  <si>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</si>
  <si>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</si>
  <si>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</si>
  <si>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</si>
  <si>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</si>
  <si>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</si>
  <si>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</si>
  <si>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</si>
  <si>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</si>
  <si>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</si>
  <si>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</si>
  <si>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</si>
  <si>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</si>
  <si>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</si>
  <si>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</si>
  <si>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</si>
  <si>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</si>
  <si>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</si>
  <si>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</si>
  <si>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</si>
  <si>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</si>
  <si>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</si>
  <si>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</si>
  <si>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</si>
  <si>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</si>
  <si>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</si>
  <si>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</si>
  <si>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</si>
  <si>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</si>
  <si>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</si>
  <si>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</si>
  <si>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</si>
  <si>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</si>
  <si>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</si>
  <si>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</si>
  <si>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</si>
  <si>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</si>
  <si>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</si>
  <si>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</si>
  <si>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</si>
  <si>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</si>
  <si>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</si>
  <si>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</si>
  <si>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</si>
  <si>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</si>
  <si>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</si>
  <si>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</si>
  <si>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</si>
  <si>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</si>
  <si>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</si>
  <si>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</si>
  <si>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</si>
  <si>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</si>
  <si>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</si>
  <si>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</si>
  <si>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</si>
  <si>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</si>
  <si>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</si>
  <si>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</si>
  <si>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</si>
  <si>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</si>
  <si>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</si>
  <si>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</si>
  <si>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</si>
  <si>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</si>
  <si>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</si>
  <si>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</si>
  <si>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</si>
  <si>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</si>
  <si>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</si>
  <si>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</si>
  <si>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</si>
  <si>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</si>
  <si>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</si>
  <si>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</si>
  <si>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</si>
  <si>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</si>
  <si>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</si>
  <si>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</si>
  <si>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</si>
  <si>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</si>
  <si>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</si>
  <si>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</si>
  <si>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</si>
  <si>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</si>
  <si>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</si>
  <si>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</si>
  <si>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</si>
  <si>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</si>
  <si>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</si>
  <si>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</si>
  <si>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</si>
  <si>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</si>
  <si>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</si>
  <si>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</si>
  <si>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</si>
  <si>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</si>
  <si>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</si>
  <si>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</si>
  <si>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</si>
  <si>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</si>
  <si>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</si>
  <si>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</si>
  <si>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</si>
  <si>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</si>
  <si>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</si>
  <si>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</si>
  <si>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</si>
  <si>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</si>
  <si>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</si>
  <si>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</si>
  <si>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</si>
  <si>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</si>
  <si>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</si>
  <si>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</si>
  <si>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</si>
  <si>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</si>
  <si>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</si>
  <si>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</si>
  <si>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</si>
  <si>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</si>
  <si>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</si>
  <si>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</si>
  <si>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</si>
  <si>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</si>
  <si>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</si>
  <si>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</si>
  <si>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</si>
  <si>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</si>
  <si>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</si>
  <si>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</si>
  <si>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</si>
  <si>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</si>
  <si>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</si>
  <si>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</si>
  <si>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</si>
  <si>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</si>
  <si>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</si>
  <si>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</si>
  <si>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</si>
  <si>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</si>
  <si>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</si>
  <si>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</si>
  <si>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</si>
  <si>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</si>
  <si>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</si>
  <si>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</si>
  <si>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</si>
  <si>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</si>
  <si>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</si>
  <si>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</si>
  <si>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</si>
  <si>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</si>
  <si>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</si>
  <si>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</si>
  <si>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</si>
  <si>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</si>
  <si>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</si>
  <si>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</si>
  <si>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</si>
  <si>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</si>
  <si>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</si>
  <si>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</si>
  <si>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</si>
  <si>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</si>
  <si>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</si>
  <si>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</si>
  <si>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</si>
  <si>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</si>
  <si>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</si>
  <si>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</si>
  <si>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</si>
  <si>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</si>
  <si>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</si>
  <si>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</si>
  <si>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</si>
  <si>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</si>
  <si>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</si>
  <si>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</si>
  <si>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</si>
  <si>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</si>
  <si>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</si>
  <si>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</si>
  <si>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</si>
  <si>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</si>
  <si>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</si>
  <si>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</si>
  <si>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</si>
  <si>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</si>
  <si>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</si>
  <si>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</si>
  <si>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</si>
  <si>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</si>
  <si>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</si>
  <si>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</si>
  <si>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</si>
  <si>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</si>
  <si>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</si>
  <si>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</si>
  <si>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</si>
  <si>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</si>
  <si>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</si>
  <si>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</si>
  <si>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</si>
  <si>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</si>
  <si>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</si>
  <si>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</si>
  <si>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</si>
  <si>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</si>
  <si>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</si>
  <si>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</si>
  <si>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</si>
  <si>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</si>
  <si>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</si>
  <si>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</si>
  <si>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</si>
  <si>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</si>
  <si>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</si>
  <si>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</si>
  <si>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</si>
  <si>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</si>
  <si>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</si>
  <si>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</si>
  <si>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</si>
  <si>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</si>
  <si>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</si>
  <si>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</si>
  <si>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</si>
  <si>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</si>
  <si>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</si>
  <si>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</si>
  <si>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</si>
  <si>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</si>
  <si>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</si>
  <si>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</si>
  <si>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</si>
  <si>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</si>
  <si>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</si>
  <si>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</si>
  <si>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</si>
  <si>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</si>
  <si>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</si>
  <si>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</si>
  <si>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</si>
  <si>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</si>
  <si>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</si>
  <si>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</si>
  <si>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</si>
  <si>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</si>
  <si>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</si>
  <si>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</si>
  <si>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</si>
  <si>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</si>
  <si>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</si>
  <si>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</si>
  <si>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</si>
  <si>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</si>
  <si>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</si>
  <si>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</si>
  <si>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</si>
  <si>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</si>
  <si>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</si>
  <si>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</si>
  <si>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</si>
  <si>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</si>
  <si>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</si>
  <si>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</si>
  <si>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</si>
  <si>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</si>
  <si>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</si>
  <si>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</si>
  <si>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</si>
  <si>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</si>
  <si>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</si>
  <si>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</si>
  <si>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</si>
  <si>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</si>
  <si>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</si>
  <si>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</si>
  <si>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</si>
  <si>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</si>
  <si>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</si>
  <si>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</si>
  <si>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</si>
  <si>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</si>
  <si>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</si>
  <si>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</si>
  <si>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</si>
  <si>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</si>
  <si>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</si>
  <si>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</si>
  <si>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</si>
  <si>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</si>
  <si>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</si>
  <si>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</si>
  <si>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</si>
  <si>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</si>
  <si>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</si>
  <si>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</si>
  <si>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</si>
  <si>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</si>
  <si>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</si>
  <si>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</si>
  <si>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</si>
  <si>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</si>
  <si>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</si>
  <si>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</si>
  <si>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</si>
  <si>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</si>
  <si>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</si>
  <si>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</si>
  <si>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</si>
  <si>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</si>
  <si>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</si>
  <si>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</si>
  <si>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</si>
  <si>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</si>
  <si>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</si>
  <si>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</si>
  <si>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</si>
  <si>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</si>
  <si>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</si>
  <si>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</si>
  <si>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</si>
  <si>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</si>
  <si>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</si>
  <si>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</si>
  <si>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</si>
  <si>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</si>
  <si>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</si>
  <si>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</si>
  <si>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</si>
  <si>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</si>
  <si>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</si>
  <si>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</si>
  <si>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</si>
  <si>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</si>
  <si>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</si>
  <si>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</si>
  <si>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</si>
  <si>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</si>
  <si>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</si>
  <si>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</si>
  <si>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</si>
  <si>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</si>
  <si>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</si>
  <si>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</si>
  <si>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</si>
  <si>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</si>
  <si>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</si>
  <si>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</si>
  <si>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</si>
  <si>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</si>
  <si>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</si>
  <si>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</si>
  <si>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</si>
  <si>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</si>
  <si>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</si>
  <si>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</si>
  <si>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</si>
  <si>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</si>
  <si>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</si>
  <si>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</si>
  <si>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</si>
  <si>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</si>
  <si>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</si>
  <si>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</si>
  <si>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</si>
  <si>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</si>
  <si>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</si>
  <si>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</si>
  <si>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</si>
  <si>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</si>
  <si>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</si>
  <si>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</si>
  <si>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</si>
  <si>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</si>
  <si>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</si>
  <si>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</si>
  <si>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</si>
  <si>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</si>
  <si>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</si>
  <si>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</si>
  <si>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</si>
  <si>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</si>
  <si>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</si>
  <si>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</si>
  <si>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</si>
  <si>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</si>
  <si>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</si>
  <si>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</si>
  <si>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</si>
  <si>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</si>
  <si>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</si>
  <si>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</si>
  <si>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</si>
  <si>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</si>
  <si>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</si>
  <si>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</si>
  <si>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</si>
  <si>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</si>
  <si>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</si>
  <si>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</si>
  <si>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</si>
  <si>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</si>
  <si>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</si>
  <si>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</si>
  <si>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</si>
  <si>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</si>
  <si>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</si>
  <si>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</si>
  <si>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</si>
  <si>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</si>
  <si>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</si>
  <si>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</si>
  <si>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</si>
  <si>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</si>
  <si>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</si>
  <si>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</si>
  <si>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</si>
  <si>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</si>
  <si>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</si>
  <si>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</si>
  <si>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</si>
  <si>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</si>
  <si>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</si>
  <si>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</si>
  <si>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</si>
  <si>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</si>
  <si>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</si>
  <si>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</si>
  <si>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</si>
  <si>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</si>
  <si>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</si>
  <si>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</si>
  <si>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</si>
  <si>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</si>
  <si>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</si>
  <si>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</si>
  <si>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</si>
  <si>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</si>
  <si>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</si>
  <si>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</si>
  <si>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</si>
  <si>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</si>
  <si>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</si>
  <si>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</si>
  <si>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</si>
  <si>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</si>
  <si>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</si>
  <si>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</si>
  <si>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</si>
  <si>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</si>
  <si>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</si>
  <si>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</si>
  <si>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</si>
  <si>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</si>
  <si>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</si>
  <si>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</si>
  <si>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</si>
  <si>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</si>
  <si>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</si>
  <si>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</si>
  <si>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</si>
  <si>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</si>
  <si>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</si>
  <si>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</si>
  <si>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</si>
  <si>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</si>
  <si>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</si>
  <si>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</si>
  <si>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</si>
  <si>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</si>
  <si>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</si>
  <si>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</si>
  <si>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</si>
  <si>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</si>
  <si>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</si>
  <si>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</si>
  <si>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</si>
  <si>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</si>
  <si>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</si>
  <si>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</si>
  <si>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</si>
  <si>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</si>
  <si>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</si>
  <si>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</si>
  <si>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</si>
  <si>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</si>
  <si>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</si>
  <si>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</si>
  <si>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</si>
  <si>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</si>
  <si>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</si>
  <si>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</si>
  <si>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</si>
  <si>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</si>
  <si>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</si>
  <si>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</si>
  <si>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</si>
  <si>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</si>
  <si>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</si>
  <si>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</si>
  <si>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</si>
  <si>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</si>
  <si>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</si>
  <si>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</si>
  <si>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</si>
  <si>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</si>
  <si>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</si>
  <si>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</si>
  <si>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</si>
  <si>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</si>
  <si>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</si>
  <si>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</si>
  <si>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</si>
  <si>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</si>
  <si>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</si>
  <si>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</si>
  <si>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</si>
  <si>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</si>
  <si>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</si>
  <si>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</si>
  <si>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</si>
  <si>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</si>
  <si>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</si>
  <si>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</si>
  <si>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</si>
  <si>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</si>
  <si>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</si>
  <si>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</si>
  <si>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</si>
  <si>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</si>
  <si>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</si>
  <si>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</si>
  <si>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</si>
  <si>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</si>
  <si>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</si>
  <si>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</si>
  <si>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</si>
  <si>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</si>
  <si>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</si>
  <si>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</si>
  <si>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</si>
  <si>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</si>
  <si>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</si>
  <si>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</si>
  <si>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</si>
  <si>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</si>
  <si>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</si>
  <si>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</si>
  <si>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</si>
  <si>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</si>
  <si>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</si>
  <si>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</si>
  <si>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</si>
  <si>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</si>
  <si>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</si>
  <si>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</si>
  <si>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</si>
  <si>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</si>
  <si>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</si>
  <si>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</si>
  <si>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</si>
  <si>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</si>
  <si>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</si>
  <si>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</si>
  <si>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</si>
  <si>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</si>
  <si>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</si>
  <si>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</si>
  <si>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</si>
  <si>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</si>
  <si>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</si>
  <si>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</si>
  <si>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</si>
  <si>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</si>
  <si>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</si>
  <si>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</si>
  <si>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</si>
  <si>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</si>
  <si>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</si>
  <si>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</si>
  <si>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</si>
  <si>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</si>
  <si>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</si>
  <si>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</si>
  <si>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</si>
  <si>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</si>
  <si>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</si>
  <si>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</si>
  <si>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</si>
  <si>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</si>
  <si>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</si>
  <si>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</si>
  <si>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</si>
  <si>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</si>
  <si>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</si>
  <si>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</si>
  <si>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</si>
  <si>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</si>
  <si>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</si>
  <si>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</si>
  <si>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</si>
  <si>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</si>
  <si>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</si>
  <si>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</si>
  <si>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</si>
  <si>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</si>
  <si>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</si>
  <si>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</si>
  <si>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</si>
  <si>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</si>
  <si>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</si>
  <si>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</si>
  <si>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</si>
  <si>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</si>
  <si>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</si>
  <si>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</si>
  <si>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</si>
  <si>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</si>
  <si>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</si>
  <si>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</si>
  <si>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</si>
  <si>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</si>
  <si>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</si>
  <si>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</si>
  <si>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</si>
  <si>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</si>
  <si>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</si>
  <si>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</si>
  <si>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</si>
  <si>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</si>
  <si>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</si>
  <si>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</si>
  <si>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</si>
  <si>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</si>
  <si>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</si>
  <si>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</si>
  <si>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</si>
  <si>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</si>
  <si>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</si>
  <si>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</si>
  <si>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</si>
  <si>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</si>
  <si>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</si>
  <si>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</si>
  <si>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</si>
  <si>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</si>
  <si>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</si>
  <si>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</si>
  <si>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</si>
  <si>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</si>
  <si>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</si>
  <si>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</si>
  <si>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</si>
  <si>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</si>
  <si>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</si>
  <si>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</si>
  <si>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</si>
  <si>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</si>
  <si>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</si>
  <si>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</si>
  <si>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</si>
  <si>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</si>
  <si>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</si>
  <si>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</si>
  <si>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</si>
  <si>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</si>
  <si>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</si>
  <si>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</si>
  <si>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</si>
  <si>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</si>
  <si>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</si>
  <si>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</si>
  <si>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</si>
  <si>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</si>
  <si>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</si>
  <si>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</si>
  <si>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</si>
  <si>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</si>
  <si>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</si>
  <si>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</si>
  <si>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</si>
  <si>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</si>
  <si>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</si>
  <si>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</si>
  <si>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</si>
  <si>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</si>
  <si>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</si>
  <si>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</si>
  <si>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</si>
  <si>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</si>
  <si>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</si>
  <si>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</si>
  <si>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</si>
  <si>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</si>
  <si>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</si>
  <si>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</si>
  <si>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</si>
  <si>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</si>
  <si>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</si>
  <si>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</si>
  <si>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</si>
  <si>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</si>
  <si>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</si>
  <si>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</si>
  <si>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</si>
  <si>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</si>
  <si>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</si>
  <si>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</si>
  <si>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</si>
  <si>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</si>
  <si>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</si>
  <si>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</si>
  <si>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</si>
  <si>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</si>
  <si>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</si>
  <si>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</si>
  <si>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</si>
  <si>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</si>
  <si>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</si>
  <si>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</si>
  <si>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</si>
  <si>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</si>
  <si>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</si>
  <si>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</si>
  <si>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</si>
  <si>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</si>
  <si>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</si>
  <si>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</si>
  <si>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</si>
  <si>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</si>
  <si>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</si>
  <si>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</si>
  <si>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</si>
  <si>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</si>
  <si>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</si>
  <si>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</si>
  <si>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</si>
  <si>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</si>
  <si>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</si>
  <si>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</si>
  <si>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</si>
  <si>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</si>
  <si>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</si>
  <si>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</si>
  <si>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</si>
  <si>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</si>
  <si>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</si>
  <si>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</si>
  <si>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</si>
  <si>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</si>
  <si>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</si>
  <si>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</si>
  <si>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</si>
  <si>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</si>
  <si>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</si>
  <si>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</si>
  <si>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</si>
  <si>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</si>
  <si>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</si>
  <si>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</si>
  <si>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</si>
  <si>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</si>
  <si>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</si>
  <si>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</si>
  <si>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</si>
  <si>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</si>
  <si>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</si>
  <si>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</si>
  <si>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</si>
  <si>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</si>
  <si>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</si>
  <si>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</si>
  <si>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</si>
  <si>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</si>
  <si>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</si>
  <si>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</si>
  <si>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</si>
  <si>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</si>
  <si>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</si>
  <si>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</si>
  <si>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</si>
  <si>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</si>
  <si>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</si>
  <si>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</si>
  <si>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</si>
  <si>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</si>
  <si>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</si>
  <si>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</si>
  <si>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</si>
  <si>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</si>
  <si>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</si>
  <si>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</si>
  <si>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</si>
  <si>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</si>
  <si>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</si>
  <si>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</si>
  <si>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</si>
  <si>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</si>
  <si>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</si>
  <si>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</si>
  <si>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</si>
  <si>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</si>
  <si>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</si>
  <si>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</si>
  <si>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</si>
  <si>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</si>
  <si>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</si>
  <si>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</si>
  <si>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</si>
  <si>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</si>
  <si>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</si>
  <si>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</si>
  <si>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</si>
  <si>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</si>
  <si>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</si>
  <si>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</si>
  <si>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</si>
  <si>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</si>
  <si>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</si>
  <si>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</si>
  <si>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</si>
  <si>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</si>
  <si>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</si>
  <si>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</si>
  <si>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</si>
  <si>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</si>
  <si>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</si>
  <si>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</si>
  <si>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</si>
  <si>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</si>
  <si>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</si>
  <si>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</si>
  <si>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</si>
  <si>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</si>
  <si>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</si>
  <si>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</si>
  <si>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</si>
  <si>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</si>
  <si>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</si>
  <si>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</si>
  <si>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</si>
  <si>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</si>
  <si>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</si>
  <si>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</si>
  <si>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</si>
  <si>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</si>
  <si>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</si>
  <si>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</si>
  <si>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</si>
  <si>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</si>
  <si>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</si>
  <si>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</si>
  <si>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</si>
  <si>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</si>
  <si>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</si>
  <si>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</si>
  <si>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</si>
  <si>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</si>
  <si>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</si>
  <si>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</si>
  <si>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</si>
  <si>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</si>
  <si>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</si>
  <si>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</si>
  <si>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</si>
  <si>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</si>
  <si>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</si>
  <si>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</si>
  <si>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</si>
  <si>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</si>
  <si>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</si>
  <si>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</si>
  <si>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</si>
  <si>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</si>
  <si>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</si>
  <si>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</si>
  <si>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</si>
  <si>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</si>
  <si>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</si>
  <si>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</si>
  <si>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</si>
  <si>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</si>
  <si>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</si>
  <si>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</si>
  <si>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</si>
  <si>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</si>
  <si>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</si>
  <si>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</si>
  <si>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</si>
  <si>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</si>
  <si>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</si>
  <si>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</si>
  <si>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</si>
  <si>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</si>
  <si>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</si>
  <si>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</si>
  <si>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</si>
  <si>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</si>
  <si>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</si>
  <si>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</si>
  <si>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</si>
  <si>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</si>
  <si>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</si>
  <si>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</si>
  <si>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</si>
  <si>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</si>
  <si>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</si>
  <si>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</si>
  <si>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</si>
  <si>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</si>
  <si>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</si>
  <si>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</si>
  <si>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</si>
  <si>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</si>
  <si>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</si>
  <si>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</si>
  <si>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</si>
  <si>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</si>
  <si>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</si>
  <si>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</si>
  <si>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</si>
  <si>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</si>
  <si>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</si>
  <si>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</si>
  <si>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</si>
  <si>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</si>
  <si>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</si>
  <si>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</si>
  <si>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</si>
  <si>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</si>
  <si>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</si>
  <si>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</si>
  <si>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</si>
  <si>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</si>
  <si>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</si>
  <si>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</si>
  <si>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</si>
  <si>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</si>
  <si>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</si>
  <si>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</si>
  <si>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</si>
  <si>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</si>
  <si>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</si>
  <si>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</si>
  <si>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</si>
  <si>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</si>
  <si>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</si>
  <si>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</si>
  <si>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</si>
  <si>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</si>
  <si>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</si>
  <si>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</si>
  <si>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</si>
  <si>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</si>
  <si>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</si>
  <si>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</si>
  <si>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</si>
  <si>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</si>
  <si>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</si>
  <si>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</si>
  <si>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</si>
  <si>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</si>
  <si>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</si>
  <si>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</si>
  <si>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</si>
  <si>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</si>
  <si>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</si>
  <si>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</si>
  <si>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</si>
  <si>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</si>
  <si>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</si>
  <si>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</si>
  <si>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</si>
  <si>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</si>
  <si>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</si>
  <si>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</si>
  <si>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</si>
  <si>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</si>
  <si>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</si>
  <si>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</si>
  <si>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</si>
  <si>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</si>
  <si>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</si>
  <si>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</si>
  <si>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</si>
  <si>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</si>
  <si>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</si>
  <si>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</si>
  <si>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</si>
  <si>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</si>
  <si>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</si>
  <si>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</si>
  <si>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</si>
  <si>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</si>
  <si>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</si>
  <si>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</si>
  <si>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</si>
  <si>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</si>
  <si>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</si>
  <si>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</si>
  <si>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</si>
  <si>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</si>
  <si>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</si>
  <si>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</si>
  <si>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</si>
  <si>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</si>
  <si>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</si>
  <si>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</si>
  <si>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</si>
  <si>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</si>
  <si>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</si>
  <si>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</si>
  <si>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</si>
  <si>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</si>
  <si>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</si>
  <si>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</si>
  <si>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</si>
  <si>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</si>
  <si>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</si>
  <si>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</si>
  <si>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</si>
  <si>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</si>
  <si>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</si>
  <si>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</si>
  <si>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</si>
  <si>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</si>
  <si>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</si>
  <si>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</si>
  <si>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</si>
  <si>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</si>
  <si>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</si>
  <si>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</si>
  <si>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</si>
  <si>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</si>
  <si>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</si>
  <si>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</si>
  <si>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</si>
  <si>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</si>
  <si>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</si>
  <si>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</si>
  <si>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</si>
  <si>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</si>
  <si>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</si>
  <si>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</si>
  <si>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</si>
  <si>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</si>
  <si>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</si>
  <si>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</si>
  <si>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</si>
  <si>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</si>
  <si>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</si>
  <si>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</si>
  <si>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</si>
  <si>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</si>
  <si>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</si>
  <si>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</si>
  <si>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</si>
  <si>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</si>
  <si>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</si>
  <si>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</si>
  <si>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</si>
  <si>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</si>
  <si>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</si>
  <si>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</si>
  <si>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</si>
  <si>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</si>
  <si>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</si>
  <si>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</si>
  <si>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</si>
  <si>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</si>
  <si>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</si>
  <si>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</si>
  <si>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</si>
  <si>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</si>
  <si>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</si>
  <si>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</si>
  <si>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</si>
  <si>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</si>
  <si>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</si>
  <si>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</si>
  <si>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</si>
  <si>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</si>
  <si>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</si>
  <si>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</si>
  <si>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</si>
  <si>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</si>
  <si>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</si>
  <si>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</si>
  <si>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</si>
  <si>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</si>
  <si>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</si>
  <si>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</si>
  <si>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</si>
  <si>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</si>
  <si>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</si>
  <si>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</si>
  <si>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</si>
  <si>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</si>
  <si>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</si>
  <si>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</si>
  <si>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</si>
  <si>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</si>
  <si>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</si>
  <si>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</si>
  <si>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</si>
  <si>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</si>
  <si>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</si>
  <si>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</si>
  <si>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</si>
  <si>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</si>
  <si>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</si>
  <si>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</si>
  <si>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</si>
  <si>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</si>
  <si>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</si>
  <si>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</si>
  <si>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</si>
  <si>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</si>
  <si>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</si>
  <si>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</si>
  <si>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</si>
  <si>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</si>
  <si>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</si>
  <si>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</si>
  <si>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</si>
  <si>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</si>
  <si>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</si>
  <si>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</si>
  <si>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</si>
  <si>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</si>
  <si>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</si>
  <si>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</si>
  <si>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</si>
  <si>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</si>
  <si>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</si>
  <si>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</si>
  <si>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</si>
  <si>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</si>
  <si>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</si>
  <si>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</si>
  <si>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</si>
  <si>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</si>
  <si>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</si>
  <si>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</si>
  <si>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</si>
  <si>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</si>
  <si>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</si>
  <si>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</si>
  <si>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</si>
  <si>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</si>
  <si>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</si>
  <si>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</si>
  <si>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</si>
  <si>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</si>
  <si>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</si>
  <si>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</si>
  <si>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</si>
  <si>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</si>
  <si>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</si>
  <si>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</si>
  <si>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</si>
  <si>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</si>
  <si>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</si>
  <si>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</si>
  <si>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</si>
  <si>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</si>
  <si>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</si>
  <si>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</si>
  <si>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</si>
  <si>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</si>
  <si>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</si>
  <si>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</si>
  <si>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</si>
  <si>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</si>
  <si>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</si>
  <si>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</si>
  <si>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</si>
  <si>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</si>
  <si>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</si>
  <si>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</si>
  <si>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</si>
  <si>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</si>
  <si>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</si>
  <si>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</si>
  <si>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</si>
  <si>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</si>
  <si>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</si>
  <si>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</si>
  <si>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</si>
  <si>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</si>
  <si>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</si>
  <si>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</si>
  <si>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</si>
  <si>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</si>
  <si>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</si>
  <si>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</si>
  <si>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</si>
  <si>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</si>
  <si>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</si>
  <si>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</si>
  <si>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</si>
  <si>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</si>
  <si>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</si>
  <si>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</si>
  <si>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</si>
  <si>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</si>
  <si>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</si>
  <si>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</si>
  <si>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</si>
  <si>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</si>
  <si>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</si>
  <si>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</si>
  <si>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</si>
  <si>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</si>
  <si>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</si>
  <si>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</si>
  <si>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</si>
  <si>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</si>
  <si>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</si>
  <si>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</si>
  <si>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</si>
  <si>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</si>
  <si>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</si>
  <si>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</si>
  <si>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</si>
  <si>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</si>
  <si>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</si>
  <si>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</si>
  <si>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</si>
  <si>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</si>
  <si>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</si>
  <si>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</si>
  <si>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</si>
  <si>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</si>
  <si>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</si>
  <si>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</si>
  <si>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</si>
  <si>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</si>
  <si>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</si>
  <si>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</si>
  <si>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</si>
  <si>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</si>
  <si>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</si>
  <si>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</si>
  <si>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</si>
  <si>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</si>
  <si>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</si>
  <si>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</si>
  <si>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</si>
  <si>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</si>
  <si>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</si>
  <si>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</si>
  <si>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</si>
  <si>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</si>
  <si>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</si>
  <si>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</si>
  <si>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</si>
  <si>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</si>
  <si>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</si>
  <si>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</si>
  <si>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</si>
  <si>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</si>
  <si>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</si>
  <si>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</si>
  <si>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</si>
  <si>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</si>
  <si>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</si>
  <si>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</si>
  <si>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</si>
  <si>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</si>
  <si>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</si>
  <si>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</si>
  <si>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</si>
  <si>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</si>
  <si>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</si>
  <si>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</si>
  <si>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</si>
  <si>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</si>
  <si>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</si>
  <si>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</si>
  <si>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</si>
  <si>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</si>
  <si>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</si>
  <si>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</si>
  <si>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</si>
  <si>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</si>
  <si>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</si>
  <si>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</si>
  <si>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</si>
  <si>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</si>
  <si>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</si>
  <si>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</si>
  <si>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</si>
  <si>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</si>
  <si>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</si>
  <si>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</si>
  <si>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</si>
  <si>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</si>
  <si>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</si>
  <si>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</si>
  <si>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</si>
  <si>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</si>
  <si>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</si>
  <si>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</si>
  <si>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</si>
  <si>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</si>
  <si>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</si>
  <si>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</si>
  <si>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</si>
  <si>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</si>
  <si>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</si>
  <si>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</si>
  <si>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</si>
  <si>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</si>
  <si>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</si>
  <si>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</si>
  <si>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</si>
  <si>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</si>
  <si>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</si>
  <si>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</si>
  <si>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</si>
  <si>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</si>
  <si>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</si>
  <si>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</si>
  <si>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</si>
  <si>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</si>
  <si>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</si>
  <si>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</si>
  <si>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</si>
  <si>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</si>
  <si>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</si>
  <si>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</si>
  <si>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</si>
  <si>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</si>
  <si>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</si>
  <si>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</si>
  <si>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</si>
  <si>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</si>
  <si>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</si>
  <si>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</si>
  <si>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</si>
  <si>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</si>
  <si>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</si>
  <si>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</si>
  <si>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</si>
  <si>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</si>
  <si>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</si>
  <si>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</si>
  <si>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</si>
  <si>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</si>
  <si>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</si>
  <si>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</si>
  <si>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</si>
  <si>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</si>
  <si>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</si>
  <si>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</si>
  <si>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</si>
  <si>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</si>
  <si>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</si>
  <si>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</si>
  <si>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</si>
  <si>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</si>
  <si>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</si>
  <si>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</si>
  <si>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</si>
  <si>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</si>
  <si>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</si>
  <si>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</si>
  <si>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</si>
  <si>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</si>
  <si>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</si>
  <si>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</si>
  <si>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</si>
  <si>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</si>
  <si>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</si>
  <si>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</si>
  <si>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</si>
  <si>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</si>
  <si>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</si>
  <si>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</si>
  <si>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</si>
  <si>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</si>
  <si>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</si>
  <si>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</si>
  <si>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</si>
  <si>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</si>
  <si>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</si>
  <si>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</si>
  <si>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</si>
  <si>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</si>
  <si>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</si>
  <si>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</si>
  <si>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</si>
  <si>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</si>
  <si>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</si>
  <si>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</si>
  <si>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</si>
  <si>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</si>
  <si>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</si>
  <si>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</si>
  <si>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</si>
  <si>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</si>
  <si>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</si>
  <si>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</si>
  <si>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</si>
  <si>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</si>
  <si>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</si>
  <si>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</si>
  <si>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</si>
  <si>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</si>
  <si>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</si>
  <si>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</si>
  <si>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</si>
  <si>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</si>
  <si>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</si>
  <si>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</si>
  <si>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</si>
  <si>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</si>
  <si>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</si>
  <si>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</si>
  <si>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</si>
  <si>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</si>
  <si>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</si>
  <si>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</si>
  <si>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</si>
  <si>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</si>
  <si>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</si>
  <si>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</si>
  <si>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</si>
  <si>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</si>
  <si>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</si>
  <si>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</si>
  <si>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</si>
  <si>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</si>
  <si>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</si>
  <si>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</si>
  <si>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</si>
  <si>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</si>
  <si>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</si>
  <si>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</si>
  <si>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</si>
  <si>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</si>
  <si>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</si>
  <si>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</si>
  <si>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</si>
  <si>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</si>
  <si>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</si>
  <si>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</si>
  <si>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</si>
  <si>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</si>
  <si>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</si>
  <si>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</si>
  <si>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</si>
  <si>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</si>
  <si>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</si>
  <si>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</si>
  <si>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</si>
  <si>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</si>
  <si>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</si>
  <si>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</si>
  <si>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</si>
  <si>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</si>
  <si>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</si>
  <si>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</si>
  <si>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</si>
  <si>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</si>
  <si>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</si>
  <si>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</si>
  <si>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</si>
  <si>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</si>
  <si>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</si>
  <si>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</si>
  <si>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</si>
  <si>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</si>
  <si>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</si>
  <si>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</si>
  <si>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</si>
  <si>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</si>
  <si>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</si>
  <si>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</si>
  <si>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</si>
  <si>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</si>
  <si>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</si>
  <si>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</si>
  <si>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</si>
  <si>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</si>
  <si>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</si>
  <si>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</si>
  <si>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</si>
  <si>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</si>
  <si>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</si>
  <si>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</si>
  <si>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</si>
  <si>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</si>
  <si>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</si>
  <si>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</si>
  <si>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</si>
  <si>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</si>
  <si>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</si>
  <si>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</si>
  <si>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</si>
  <si>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</si>
  <si>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</si>
  <si>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</si>
  <si>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</si>
  <si>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</si>
  <si>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</si>
  <si>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</si>
  <si>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</si>
  <si>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</si>
  <si>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</si>
  <si>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</si>
  <si>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</si>
  <si>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</si>
  <si>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</si>
  <si>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</si>
  <si>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</si>
  <si>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</si>
  <si>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</si>
  <si>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</si>
  <si>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</si>
  <si>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</si>
  <si>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</si>
  <si>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</si>
  <si>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</si>
  <si>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</si>
  <si>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</si>
  <si>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</si>
  <si>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</si>
  <si>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</si>
  <si>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</si>
  <si>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</si>
  <si>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</si>
  <si>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</si>
  <si>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</si>
  <si>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</si>
  <si>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</si>
  <si>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</si>
  <si>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</si>
  <si>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</si>
  <si>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</si>
  <si>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</si>
  <si>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</si>
  <si>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</si>
  <si>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</si>
  <si>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</si>
  <si>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</si>
  <si>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</si>
  <si>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</si>
  <si>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</si>
  <si>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</si>
  <si>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</si>
  <si>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</si>
  <si>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</si>
  <si>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</si>
  <si>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</si>
  <si>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</si>
  <si>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</si>
  <si>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</si>
  <si>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</si>
  <si>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</si>
  <si>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</si>
  <si>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</si>
  <si>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</si>
  <si>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</si>
  <si>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</si>
  <si>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</si>
  <si>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</si>
  <si>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</si>
  <si>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</si>
  <si>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</si>
  <si>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</si>
  <si>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</si>
  <si>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</si>
  <si>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</si>
  <si>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</si>
  <si>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</si>
  <si>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</si>
  <si>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</si>
  <si>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</si>
  <si>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</si>
  <si>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</si>
  <si>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</si>
  <si>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</si>
  <si>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</si>
  <si>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</si>
  <si>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</si>
  <si>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</si>
  <si>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</si>
  <si>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</si>
  <si>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</si>
  <si>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</si>
  <si>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</si>
  <si>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</si>
  <si>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</si>
  <si>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</si>
  <si>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</si>
  <si>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</si>
  <si>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</si>
  <si>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</si>
  <si>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</si>
  <si>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</si>
  <si>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</si>
  <si>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</si>
  <si>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</si>
  <si>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</si>
  <si>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</si>
  <si>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</si>
  <si>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</si>
  <si>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</si>
  <si>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</si>
  <si>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</si>
  <si>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</si>
  <si>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</si>
  <si>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</si>
  <si>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</si>
  <si>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</si>
  <si>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</si>
  <si>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</si>
  <si>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</si>
  <si>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</si>
  <si>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</si>
  <si>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</si>
  <si>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</si>
  <si>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</si>
  <si>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</si>
  <si>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</si>
  <si>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</si>
  <si>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</si>
  <si>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</si>
  <si>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</si>
  <si>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</si>
  <si>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</si>
  <si>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</si>
  <si>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</si>
  <si>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</si>
  <si>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</si>
  <si>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</si>
  <si>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</si>
  <si>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</si>
  <si>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</si>
  <si>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</si>
  <si>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</si>
  <si>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</si>
  <si>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</si>
  <si>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</si>
  <si>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</si>
  <si>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</si>
  <si>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</si>
  <si>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</si>
  <si>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</si>
  <si>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</si>
  <si>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</si>
  <si>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</si>
  <si>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</si>
  <si>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</si>
  <si>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</si>
  <si>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</si>
  <si>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</si>
  <si>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</si>
  <si>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</si>
  <si>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</si>
  <si>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</si>
  <si>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</si>
  <si>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</si>
  <si>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</si>
  <si>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</si>
  <si>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</si>
  <si>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</si>
  <si>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</si>
  <si>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</si>
  <si>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</si>
  <si>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</si>
  <si>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</si>
  <si>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</si>
  <si>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</si>
  <si>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</si>
  <si>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</si>
  <si>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</si>
  <si>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</si>
  <si>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</si>
  <si>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</si>
  <si>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</si>
  <si>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</si>
  <si>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</si>
  <si>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</si>
  <si>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</si>
  <si>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</si>
  <si>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</si>
  <si>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</si>
  <si>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</si>
  <si>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</si>
  <si>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</si>
  <si>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</si>
  <si>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</si>
  <si>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</si>
  <si>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</si>
  <si>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</si>
  <si>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</si>
  <si>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</si>
  <si>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</si>
  <si>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</si>
  <si>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</si>
  <si>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</si>
  <si>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</si>
  <si>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</si>
  <si>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</si>
  <si>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</si>
  <si>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</si>
  <si>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</si>
  <si>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</si>
  <si>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</si>
  <si>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</si>
  <si>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</si>
  <si>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</si>
  <si>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</si>
  <si>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</si>
  <si>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</si>
  <si>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</si>
  <si>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</si>
  <si>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</si>
  <si>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</si>
  <si>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</si>
  <si>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</si>
  <si>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</si>
  <si>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</si>
  <si>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</si>
  <si>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</si>
  <si>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</si>
  <si>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</si>
  <si>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</si>
  <si>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</si>
  <si>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</si>
  <si>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</si>
  <si>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</si>
  <si>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</si>
  <si>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</si>
  <si>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</si>
  <si>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</si>
  <si>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</si>
  <si>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</si>
  <si>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</si>
  <si>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</si>
  <si>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</si>
  <si>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</si>
  <si>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</si>
  <si>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</si>
  <si>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</si>
  <si>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</si>
  <si>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</si>
  <si>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</si>
  <si>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</si>
  <si>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</si>
  <si>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</si>
  <si>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</si>
  <si>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</si>
  <si>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</si>
  <si>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</si>
  <si>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</si>
  <si>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</si>
  <si>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</si>
  <si>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</si>
  <si>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</si>
  <si>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</si>
  <si>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</si>
  <si>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</si>
  <si>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</si>
  <si>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</si>
  <si>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</si>
  <si>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</si>
  <si>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</si>
  <si>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</si>
  <si>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</si>
  <si>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</si>
  <si>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</si>
  <si>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</si>
  <si>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</si>
  <si>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</si>
  <si>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</si>
  <si>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</si>
  <si>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</si>
  <si>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</si>
  <si>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</si>
  <si>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</si>
  <si>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</si>
  <si>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</si>
  <si>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</si>
  <si>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</si>
  <si>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</si>
  <si>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</si>
  <si>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</si>
  <si>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</si>
  <si>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</si>
  <si>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</si>
  <si>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</si>
  <si>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</si>
  <si>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</si>
  <si>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</si>
  <si>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</si>
  <si>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</si>
  <si>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</si>
  <si>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</si>
  <si>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</si>
  <si>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</si>
  <si>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</si>
  <si>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</si>
  <si>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</si>
  <si>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</si>
  <si>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</si>
  <si>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</si>
  <si>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</si>
  <si>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</si>
  <si>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</si>
  <si>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</si>
  <si>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</si>
  <si>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</si>
  <si>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</si>
  <si>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</si>
  <si>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</si>
  <si>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</si>
  <si>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</si>
  <si>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</si>
  <si>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</si>
  <si>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</si>
  <si>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</si>
  <si>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</si>
  <si>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</si>
  <si>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</si>
  <si>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</si>
  <si>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</si>
  <si>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</si>
  <si>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</si>
  <si>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</si>
  <si>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</si>
  <si>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</si>
  <si>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</si>
  <si>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</si>
  <si>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</si>
  <si>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</si>
  <si>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</si>
  <si>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</si>
  <si>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</si>
  <si>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</si>
  <si>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</si>
  <si>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</si>
  <si>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</si>
  <si>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</si>
  <si>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</si>
  <si>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</si>
  <si>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</si>
  <si>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</si>
  <si>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</si>
  <si>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</si>
  <si>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</si>
  <si>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</si>
  <si>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</si>
  <si>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</si>
  <si>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</si>
  <si>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</si>
  <si>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</si>
  <si>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</si>
  <si>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</si>
  <si>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</si>
  <si>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</si>
  <si>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</si>
  <si>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</si>
  <si>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</si>
  <si>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</si>
  <si>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</si>
  <si>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</si>
  <si>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</si>
  <si>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</si>
  <si>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</si>
  <si>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</si>
  <si>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</si>
  <si>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</si>
  <si>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</si>
  <si>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</si>
  <si>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</si>
  <si>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</si>
  <si>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</si>
  <si>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</si>
  <si>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</si>
  <si>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</si>
  <si>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</si>
  <si>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</si>
  <si>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</si>
  <si>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</si>
  <si>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</si>
  <si>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</si>
  <si>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</si>
  <si>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</si>
  <si>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</si>
  <si>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</si>
  <si>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</si>
  <si>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</si>
  <si>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</si>
  <si>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</si>
  <si>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</si>
  <si>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</si>
  <si>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</si>
  <si>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</si>
  <si>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</si>
  <si>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</si>
  <si>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</si>
  <si>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</si>
  <si>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</si>
  <si>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</si>
  <si>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</si>
  <si>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</si>
  <si>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</si>
  <si>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</si>
  <si>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</si>
  <si>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</si>
  <si>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</si>
  <si>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</si>
  <si>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</si>
  <si>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</si>
  <si>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</si>
  <si>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</si>
  <si>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</si>
  <si>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</si>
  <si>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</si>
  <si>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</si>
  <si>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</si>
  <si>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</si>
  <si>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</si>
  <si>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</si>
  <si>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</si>
  <si>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</si>
  <si>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</si>
  <si>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</si>
  <si>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</si>
  <si>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</si>
  <si>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</si>
  <si>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</si>
  <si>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</si>
  <si>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</si>
  <si>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</si>
  <si>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</si>
  <si>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</si>
  <si>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</si>
  <si>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</si>
  <si>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</si>
  <si>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</si>
  <si>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</si>
  <si>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</si>
  <si>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</si>
  <si>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</si>
  <si>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</si>
  <si>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</si>
  <si>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</si>
  <si>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</si>
  <si>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</si>
  <si>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</si>
  <si>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</si>
  <si>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</si>
  <si>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</si>
  <si>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</si>
  <si>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</si>
  <si>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</si>
  <si>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</si>
  <si>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</si>
  <si>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</si>
  <si>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</si>
  <si>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</si>
  <si>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</si>
  <si>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</si>
  <si>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</si>
  <si>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</si>
  <si>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</si>
  <si>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</si>
  <si>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</si>
  <si>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</si>
  <si>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</si>
  <si>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</si>
  <si>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</si>
  <si>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</si>
  <si>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</si>
  <si>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</si>
  <si>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</si>
  <si>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</si>
  <si>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</si>
  <si>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</si>
  <si>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</si>
  <si>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</si>
  <si>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</si>
  <si>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</si>
  <si>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</si>
  <si>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</si>
  <si>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</si>
  <si>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</si>
  <si>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</si>
  <si>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</si>
  <si>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</si>
  <si>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</si>
  <si>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</si>
  <si>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</si>
  <si>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</si>
  <si>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</si>
  <si>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</si>
  <si>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</si>
  <si>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</si>
  <si>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</si>
  <si>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</si>
  <si>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</si>
  <si>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</si>
  <si>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</si>
  <si>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</si>
  <si>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</si>
  <si>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</si>
  <si>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</si>
  <si>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</si>
  <si>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</si>
  <si>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</si>
  <si>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</si>
  <si>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</si>
  <si>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</si>
  <si>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</si>
  <si>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</si>
  <si>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</si>
  <si>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</si>
  <si>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</si>
  <si>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</si>
  <si>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</si>
  <si>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</si>
  <si>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</si>
  <si>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</si>
  <si>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</si>
  <si>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</si>
  <si>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</si>
  <si>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</si>
  <si>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</si>
  <si>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</si>
  <si>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</si>
  <si>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</si>
  <si>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</si>
  <si>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</si>
  <si>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</si>
  <si>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</si>
  <si>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</si>
  <si>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</si>
  <si>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</si>
  <si>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</si>
  <si>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</si>
  <si>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</si>
  <si>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</si>
  <si>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</si>
  <si>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</si>
  <si>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</si>
  <si>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</si>
  <si>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</si>
  <si>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</si>
  <si>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</si>
  <si>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</si>
  <si>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</si>
  <si>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</si>
  <si>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</si>
  <si>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</si>
  <si>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</si>
  <si>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</si>
  <si>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</si>
  <si>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</si>
  <si>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</si>
  <si>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</si>
  <si>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</si>
  <si>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</si>
  <si>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</si>
  <si>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</si>
  <si>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</si>
  <si>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</si>
  <si>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</si>
  <si>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</si>
  <si>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</si>
  <si>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</si>
  <si>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</si>
  <si>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</si>
  <si>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</si>
  <si>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</si>
  <si>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</si>
  <si>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</si>
  <si>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</si>
  <si>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</si>
  <si>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</si>
  <si>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</si>
  <si>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</si>
  <si>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</si>
  <si>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</si>
  <si>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</si>
  <si>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</si>
  <si>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</si>
  <si>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</si>
  <si>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</si>
  <si>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</si>
  <si>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</si>
  <si>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</si>
  <si>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</si>
  <si>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</si>
  <si>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</si>
  <si>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</si>
  <si>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</si>
  <si>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</si>
  <si>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</si>
  <si>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</si>
  <si>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</si>
  <si>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</si>
  <si>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</si>
  <si>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</si>
  <si>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</si>
  <si>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</si>
  <si>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</si>
  <si>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</si>
  <si>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</si>
  <si>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</si>
  <si>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</si>
  <si>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</si>
  <si>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</si>
  <si>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</si>
  <si>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</si>
  <si>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</si>
  <si>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</si>
  <si>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</si>
  <si>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</si>
  <si>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</si>
  <si>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</si>
  <si>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</si>
  <si>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</si>
  <si>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</si>
  <si>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</si>
  <si>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</si>
  <si>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</si>
  <si>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</si>
  <si>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</si>
  <si>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</si>
  <si>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</si>
  <si>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</si>
  <si>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</si>
  <si>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</si>
  <si>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</si>
  <si>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</si>
  <si>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</si>
  <si>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</si>
  <si>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</si>
  <si>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</si>
  <si>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</si>
  <si>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</si>
  <si>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</si>
  <si>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</si>
  <si>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</si>
  <si>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</si>
  <si>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</si>
  <si>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</si>
  <si>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</si>
  <si>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</si>
  <si>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</si>
  <si>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</si>
  <si>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</si>
  <si>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</si>
  <si>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</si>
  <si>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</si>
  <si>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</si>
  <si>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</si>
  <si>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</si>
  <si>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</si>
  <si>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</si>
  <si>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</si>
  <si>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</si>
  <si>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</si>
  <si>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</si>
  <si>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</si>
  <si>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</si>
  <si>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</si>
  <si>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</si>
  <si>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</si>
  <si>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</si>
  <si>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</si>
  <si>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</si>
  <si>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</si>
  <si>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</si>
  <si>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</si>
  <si>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</si>
  <si>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</si>
  <si>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</si>
  <si>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</si>
  <si>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</si>
  <si>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</si>
  <si>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</si>
  <si>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</si>
  <si>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</si>
  <si>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</si>
  <si>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</si>
  <si>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</si>
  <si>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</si>
  <si>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</si>
  <si>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</si>
  <si>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</si>
  <si>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</si>
  <si>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</si>
  <si>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</si>
  <si>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</si>
  <si>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</si>
  <si>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</si>
  <si>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</si>
  <si>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</si>
  <si>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</si>
  <si>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</si>
  <si>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</si>
  <si>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</si>
  <si>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</si>
  <si>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</si>
  <si>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</si>
  <si>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</si>
  <si>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</si>
  <si>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</si>
  <si>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</si>
  <si>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</si>
  <si>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</si>
  <si>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</si>
  <si>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</si>
  <si>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</si>
  <si>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</si>
  <si>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</si>
  <si>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</si>
  <si>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</si>
  <si>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</si>
  <si>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</si>
  <si>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</si>
  <si>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</si>
  <si>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</si>
  <si>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</si>
  <si>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</si>
  <si>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</si>
  <si>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</si>
  <si>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</si>
  <si>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</si>
  <si>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</si>
  <si>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</si>
  <si>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</si>
  <si>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</si>
  <si>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</si>
  <si>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</si>
  <si>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</si>
  <si>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</si>
  <si>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</si>
  <si>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</si>
  <si>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</si>
  <si>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</si>
  <si>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</si>
  <si>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</si>
  <si>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</si>
  <si>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</si>
  <si>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</si>
  <si>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</si>
  <si>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</si>
  <si>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</si>
  <si>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</si>
  <si>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</si>
  <si>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</si>
  <si>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</si>
  <si>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</si>
  <si>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</si>
  <si>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</si>
  <si>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</si>
  <si>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</si>
  <si>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</si>
  <si>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</si>
  <si>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</si>
  <si>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</si>
  <si>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</si>
  <si>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</si>
  <si>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</si>
  <si>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</si>
  <si>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</si>
  <si>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</si>
  <si>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</si>
  <si>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</si>
  <si>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</si>
  <si>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</si>
  <si>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</si>
  <si>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</si>
  <si>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</si>
  <si>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</si>
  <si>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</si>
  <si>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</si>
  <si>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</si>
  <si>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</si>
  <si>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</si>
  <si>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</si>
  <si>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</si>
  <si>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</si>
  <si>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</si>
  <si>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</si>
  <si>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</si>
  <si>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</si>
  <si>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</si>
  <si>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</si>
  <si>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</si>
  <si>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</si>
  <si>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</si>
  <si>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</si>
  <si>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</si>
  <si>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</si>
  <si>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</si>
  <si>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</si>
  <si>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</si>
  <si>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</si>
  <si>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</si>
  <si>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</si>
  <si>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</si>
  <si>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</si>
  <si>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</si>
  <si>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</si>
  <si>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</si>
  <si>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</si>
  <si>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</si>
  <si>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</si>
  <si>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</si>
  <si>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</si>
  <si>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</si>
  <si>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</si>
  <si>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</si>
  <si>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</si>
  <si>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</si>
  <si>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</si>
  <si>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</si>
  <si>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</si>
  <si>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</si>
  <si>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</si>
  <si>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</si>
  <si>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</si>
  <si>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</si>
  <si>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</si>
  <si>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</si>
  <si>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</si>
  <si>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</si>
  <si>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</si>
  <si>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</si>
  <si>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</si>
  <si>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</si>
  <si>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</si>
  <si>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</si>
  <si>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</si>
  <si>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</si>
  <si>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</si>
  <si>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</si>
  <si>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</si>
  <si>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</si>
  <si>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</si>
  <si>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</si>
  <si>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</si>
  <si>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</si>
  <si>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</si>
  <si>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</si>
  <si>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</si>
  <si>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</si>
  <si>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</si>
  <si>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</si>
  <si>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</si>
  <si>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</si>
  <si>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</si>
  <si>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</si>
  <si>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</si>
  <si>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</si>
  <si>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</si>
  <si>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</si>
  <si>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</si>
  <si>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</si>
  <si>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</si>
  <si>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</si>
  <si>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</si>
  <si>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</si>
  <si>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</si>
  <si>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</si>
  <si>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</si>
  <si>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</si>
  <si>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</si>
  <si>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</si>
  <si>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</si>
  <si>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</si>
  <si>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</si>
  <si>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</si>
  <si>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</si>
  <si>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</si>
  <si>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</si>
  <si>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</si>
  <si>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</si>
  <si>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</si>
  <si>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</si>
  <si>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</si>
  <si>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</si>
  <si>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</si>
  <si>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</si>
  <si>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</si>
  <si>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</si>
  <si>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</si>
  <si>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</si>
  <si>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</si>
  <si>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</si>
  <si>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</si>
  <si>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</si>
  <si>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</si>
  <si>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</si>
  <si>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</si>
  <si>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</si>
  <si>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</si>
  <si>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</si>
  <si>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</si>
  <si>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</si>
  <si>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</si>
  <si>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</si>
  <si>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</si>
  <si>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</si>
  <si>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</si>
  <si>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</si>
  <si>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</si>
  <si>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</si>
  <si>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</si>
  <si>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</si>
  <si>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</si>
  <si>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</si>
  <si>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</si>
  <si>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</si>
  <si>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</si>
  <si>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</si>
  <si>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</si>
  <si>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</si>
  <si>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</si>
  <si>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</si>
  <si>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</si>
  <si>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</si>
  <si>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</si>
  <si>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</si>
  <si>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</si>
  <si>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</si>
  <si>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</si>
  <si>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</si>
  <si>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</si>
  <si>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</si>
  <si>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</si>
  <si>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</si>
  <si>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</si>
  <si>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</si>
  <si>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</si>
  <si>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</si>
  <si>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</si>
  <si>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</si>
  <si>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</si>
  <si>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</si>
  <si>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</si>
  <si>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</si>
  <si>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</si>
  <si>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</si>
  <si>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</si>
  <si>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</si>
  <si>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</si>
  <si>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</si>
  <si>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</si>
  <si>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</si>
  <si>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</si>
  <si>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</si>
  <si>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</si>
  <si>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</si>
  <si>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</si>
  <si>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</si>
  <si>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</si>
  <si>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</si>
  <si>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</si>
  <si>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</si>
  <si>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</si>
  <si>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</si>
  <si>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</si>
  <si>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</si>
  <si>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</si>
  <si>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</si>
  <si>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</si>
  <si>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</si>
  <si>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</si>
  <si>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</si>
  <si>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</si>
  <si>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</si>
  <si>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</si>
  <si>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</si>
  <si>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</si>
  <si>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</si>
  <si>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</si>
  <si>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</si>
  <si>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</si>
  <si>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</si>
  <si>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</si>
  <si>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</si>
  <si>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</si>
  <si>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</si>
  <si>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</si>
  <si>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</si>
  <si>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</si>
  <si>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</si>
  <si>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</si>
  <si>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</si>
  <si>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</si>
  <si>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</si>
  <si>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</si>
  <si>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</si>
  <si>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</si>
  <si>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</si>
  <si>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</si>
  <si>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</si>
  <si>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</si>
  <si>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</si>
  <si>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</si>
  <si>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</si>
  <si>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</si>
  <si>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</si>
  <si>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</si>
  <si>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</si>
  <si>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</si>
  <si>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</si>
  <si>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</si>
  <si>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</si>
  <si>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</si>
  <si>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</si>
  <si>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</si>
  <si>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</si>
  <si>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</si>
  <si>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</si>
  <si>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</si>
  <si>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</si>
  <si>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</si>
  <si>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</si>
  <si>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</si>
  <si>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</si>
  <si>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</si>
  <si>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</si>
  <si>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</si>
  <si>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</si>
  <si>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</si>
  <si>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</si>
  <si>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</si>
  <si>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</si>
  <si>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</si>
  <si>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</si>
  <si>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</si>
  <si>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</si>
  <si>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</si>
  <si>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</si>
  <si>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</si>
  <si>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</si>
  <si>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</si>
  <si>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</si>
  <si>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</si>
  <si>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</si>
  <si>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</si>
  <si>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</si>
  <si>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</si>
  <si>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</si>
  <si>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</si>
  <si>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</si>
  <si>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</si>
  <si>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</si>
  <si>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</si>
  <si>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</si>
  <si>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</si>
  <si>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</si>
  <si>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</si>
  <si>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</si>
  <si>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</si>
  <si>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</si>
  <si>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</si>
  <si>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</si>
  <si>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</si>
  <si>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</si>
  <si>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</si>
  <si>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</si>
  <si>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</si>
  <si>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</si>
  <si>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</si>
  <si>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</si>
  <si>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</si>
  <si>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</si>
  <si>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</si>
  <si>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</si>
  <si>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</si>
  <si>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</si>
  <si>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</si>
  <si>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</si>
  <si>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</si>
  <si>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</si>
  <si>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</si>
  <si>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</si>
  <si>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</si>
  <si>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</si>
  <si>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</si>
  <si>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</si>
  <si>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</si>
  <si>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</si>
  <si>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</si>
  <si>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</si>
  <si>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</si>
  <si>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</si>
  <si>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</si>
  <si>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</si>
  <si>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</si>
  <si>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</si>
  <si>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</si>
  <si>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</si>
  <si>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</si>
  <si>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</si>
  <si>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</si>
  <si>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</si>
  <si>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</si>
  <si>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</si>
  <si>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</si>
  <si>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</si>
  <si>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</si>
  <si>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</si>
  <si>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</si>
  <si>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</si>
  <si>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</si>
  <si>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</si>
  <si>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</si>
  <si>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</si>
  <si>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</si>
  <si>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</si>
  <si>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</si>
  <si>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</si>
  <si>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</si>
  <si>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</si>
  <si>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</si>
  <si>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</si>
  <si>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</si>
  <si>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</si>
  <si>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</si>
  <si>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</si>
  <si>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</si>
  <si>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</si>
  <si>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</si>
  <si>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</si>
  <si>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</si>
  <si>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</si>
  <si>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</si>
  <si>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</si>
  <si>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</si>
  <si>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</si>
  <si>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</si>
  <si>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</si>
  <si>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</si>
  <si>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</si>
  <si>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</si>
  <si>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</si>
  <si>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</si>
  <si>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</si>
  <si>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</si>
  <si>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</si>
  <si>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</si>
  <si>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</si>
  <si>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</si>
  <si>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</si>
  <si>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</si>
  <si>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</si>
  <si>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</si>
  <si>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</si>
  <si>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</si>
  <si>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</si>
  <si>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</si>
  <si>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</si>
  <si>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</si>
  <si>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</si>
  <si>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</si>
  <si>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</si>
  <si>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</si>
  <si>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</si>
  <si>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</si>
  <si>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</si>
  <si>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</si>
  <si>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</si>
  <si>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</si>
  <si>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</si>
  <si>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</si>
  <si>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</si>
  <si>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</si>
  <si>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</si>
  <si>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</si>
  <si>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</si>
  <si>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</si>
  <si>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</si>
  <si>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</si>
  <si>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</si>
  <si>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</si>
  <si>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</si>
  <si>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</si>
  <si>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</si>
  <si>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</si>
  <si>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</si>
  <si>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</si>
  <si>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</si>
  <si>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</si>
  <si>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</si>
  <si>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</si>
  <si>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</si>
  <si>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</si>
  <si>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</si>
  <si>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</si>
  <si>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</si>
  <si>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</si>
  <si>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</si>
  <si>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</si>
  <si>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</si>
  <si>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</si>
  <si>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</si>
  <si>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</si>
  <si>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</si>
  <si>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</si>
  <si>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</si>
  <si>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</si>
  <si>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</si>
  <si>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</si>
  <si>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</si>
  <si>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</si>
  <si>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</si>
  <si>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</si>
  <si>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</si>
  <si>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</si>
  <si>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</si>
  <si>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</si>
  <si>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</si>
  <si>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</si>
  <si>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</si>
  <si>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</si>
  <si>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</si>
  <si>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</si>
  <si>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</si>
  <si>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</si>
  <si>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</si>
  <si>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</si>
  <si>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</si>
  <si>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</si>
  <si>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</si>
  <si>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</si>
  <si>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</si>
  <si>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</si>
  <si>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</si>
  <si>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</si>
  <si>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</si>
  <si>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</si>
  <si>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</si>
  <si>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</si>
  <si>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</si>
  <si>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</si>
  <si>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</si>
  <si>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</si>
  <si>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</si>
  <si>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</si>
  <si>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</si>
  <si>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</si>
  <si>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</si>
  <si>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</si>
  <si>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</si>
  <si>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</si>
  <si>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</si>
  <si>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</si>
  <si>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</si>
  <si>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</si>
  <si>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</si>
  <si>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</si>
  <si>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</si>
  <si>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</si>
  <si>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</si>
  <si>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</si>
  <si>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</si>
  <si>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</si>
  <si>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</si>
  <si>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</si>
  <si>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</si>
  <si>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</si>
  <si>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</si>
  <si>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</si>
  <si>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</si>
  <si>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</si>
  <si>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</si>
  <si>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</si>
  <si>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</si>
  <si>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</si>
  <si>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</si>
  <si>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</si>
  <si>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</si>
  <si>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</si>
  <si>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</si>
  <si>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</si>
  <si>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</si>
  <si>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</si>
  <si>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</si>
  <si>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</si>
  <si>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</si>
  <si>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</si>
  <si>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</si>
  <si>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</si>
  <si>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</si>
  <si>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</si>
  <si>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</si>
  <si>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</si>
  <si>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</si>
  <si>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</si>
  <si>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</si>
  <si>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</si>
  <si>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</si>
  <si>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</si>
  <si>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</si>
  <si>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</si>
  <si>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</si>
  <si>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</si>
  <si>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</si>
  <si>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</si>
  <si>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</si>
  <si>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</si>
  <si>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</si>
  <si>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</si>
  <si>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</si>
  <si>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</si>
  <si>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</si>
  <si>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</si>
  <si>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</si>
  <si>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</si>
  <si>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</si>
  <si>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</si>
  <si>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</si>
  <si>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</si>
  <si>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</si>
  <si>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</si>
  <si>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</si>
  <si>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</si>
  <si>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</si>
  <si>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</si>
  <si>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</si>
  <si>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</si>
  <si>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</si>
  <si>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</si>
  <si>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</si>
  <si>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</si>
  <si>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</si>
  <si>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</si>
  <si>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</si>
  <si>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</si>
  <si>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</si>
  <si>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</si>
  <si>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</si>
  <si>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</si>
  <si>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</si>
  <si>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</si>
  <si>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</si>
  <si>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</si>
  <si>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</si>
  <si>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</si>
  <si>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</si>
  <si>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</si>
  <si>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</si>
  <si>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</si>
  <si>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</si>
  <si>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</si>
  <si>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</si>
  <si>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</si>
  <si>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</si>
  <si>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</si>
  <si>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</si>
  <si>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</si>
  <si>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</si>
  <si>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</si>
  <si>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</si>
  <si>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</si>
  <si>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</si>
  <si>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</si>
  <si>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</si>
  <si>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</si>
  <si>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</si>
  <si>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</si>
  <si>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</si>
  <si>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</si>
  <si>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</si>
  <si>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</si>
  <si>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</si>
  <si>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</si>
  <si>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</si>
  <si>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</si>
  <si>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</si>
  <si>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</si>
  <si>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</si>
  <si>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</si>
  <si>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</si>
  <si>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</si>
  <si>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</si>
  <si>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</si>
  <si>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</si>
  <si>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</si>
  <si>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</si>
  <si>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</si>
  <si>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</si>
  <si>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</si>
  <si>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</si>
  <si>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</si>
  <si>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</si>
  <si>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</si>
  <si>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</si>
  <si>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</si>
  <si>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</si>
  <si>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</si>
  <si>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</si>
  <si>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</si>
  <si>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</si>
  <si>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</si>
  <si>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</si>
  <si>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</si>
  <si>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</si>
  <si>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</si>
  <si>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</si>
  <si>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</si>
  <si>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</si>
  <si>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</si>
  <si>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</si>
  <si>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</si>
  <si>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</si>
  <si>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</si>
  <si>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</si>
  <si>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</si>
  <si>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</si>
  <si>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</si>
  <si>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</si>
  <si>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</si>
  <si>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</si>
  <si>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</si>
  <si>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</si>
  <si>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</si>
  <si>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</si>
  <si>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</si>
  <si>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</si>
  <si>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</si>
  <si>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</si>
  <si>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</si>
  <si>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</si>
  <si>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</si>
  <si>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</si>
  <si>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</si>
  <si>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</si>
  <si>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</si>
  <si>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</si>
  <si>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</si>
  <si>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</si>
  <si>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</si>
  <si>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</si>
  <si>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</si>
  <si>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</si>
  <si>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</si>
  <si>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</si>
  <si>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</si>
  <si>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</si>
  <si>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</si>
  <si>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</si>
  <si>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</si>
  <si>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</si>
  <si>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</si>
  <si>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</si>
  <si>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</si>
  <si>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</si>
  <si>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</si>
  <si>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</si>
  <si>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</si>
  <si>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</si>
  <si>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</si>
  <si>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</si>
  <si>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</si>
  <si>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</si>
  <si>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</si>
  <si>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</si>
  <si>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</si>
  <si>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</si>
  <si>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</si>
  <si>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</si>
  <si>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</si>
  <si>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</si>
  <si>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</si>
  <si>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</si>
  <si>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</si>
  <si>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</si>
  <si>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</si>
  <si>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</si>
  <si>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</si>
  <si>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</si>
  <si>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</si>
  <si>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</si>
  <si>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</si>
  <si>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</si>
  <si>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</si>
  <si>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</si>
  <si>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</si>
  <si>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</si>
  <si>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</si>
  <si>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</si>
  <si>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</si>
  <si>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</si>
  <si>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</si>
  <si>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</si>
  <si>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</si>
  <si>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</si>
  <si>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</si>
  <si>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</si>
  <si>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</si>
  <si>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</si>
  <si>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</si>
  <si>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</si>
  <si>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</si>
  <si>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</si>
  <si>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</si>
  <si>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</si>
  <si>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</si>
  <si>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</si>
  <si>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</si>
  <si>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</si>
  <si>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</si>
  <si>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</si>
  <si>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</si>
  <si>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</si>
  <si>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</si>
  <si>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</si>
  <si>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</si>
  <si>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</si>
  <si>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</si>
  <si>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</si>
  <si>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</si>
  <si>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</si>
  <si>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</si>
  <si>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</si>
  <si>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</si>
  <si>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</si>
  <si>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</si>
  <si>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</si>
  <si>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</si>
  <si>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</si>
  <si>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</si>
  <si>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</si>
  <si>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</si>
  <si>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</si>
  <si>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</si>
  <si>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</si>
  <si>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</si>
  <si>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</si>
  <si>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</si>
  <si>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</si>
  <si>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</si>
  <si>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</si>
  <si>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</si>
  <si>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</si>
  <si>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</si>
  <si>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</si>
  <si>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</si>
  <si>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</si>
  <si>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</si>
  <si>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</si>
  <si>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</si>
  <si>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</si>
  <si>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</si>
  <si>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</si>
  <si>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</si>
  <si>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</si>
  <si>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</si>
  <si>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</si>
  <si>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</si>
  <si>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</si>
  <si>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</si>
  <si>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</si>
  <si>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</si>
  <si>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</si>
  <si>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</si>
  <si>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</si>
  <si>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</si>
  <si>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</si>
  <si>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</si>
  <si>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</si>
  <si>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</si>
  <si>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</si>
  <si>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</si>
  <si>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</si>
  <si>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</si>
  <si>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</si>
  <si>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</si>
  <si>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</si>
  <si>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</si>
  <si>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</si>
  <si>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</si>
  <si>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</si>
  <si>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</si>
  <si>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</si>
  <si>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</si>
  <si>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</si>
  <si>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</si>
  <si>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</si>
  <si>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</si>
  <si>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</si>
  <si>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</si>
  <si>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</si>
  <si>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</si>
  <si>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</si>
  <si>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</si>
  <si>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</si>
  <si>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</si>
  <si>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</si>
  <si>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</si>
  <si>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</si>
  <si>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</si>
  <si>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</si>
  <si>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</si>
  <si>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</si>
  <si>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</si>
  <si>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</si>
  <si>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</si>
  <si>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</si>
  <si>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</si>
  <si>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</si>
  <si>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</si>
  <si>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</si>
  <si>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</si>
  <si>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</si>
  <si>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</si>
  <si>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</si>
  <si>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</si>
  <si>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</si>
  <si>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</si>
  <si>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</si>
  <si>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</si>
  <si>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</si>
  <si>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</si>
  <si>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</si>
  <si>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</si>
  <si>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</si>
  <si>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</si>
  <si>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</si>
  <si>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</si>
  <si>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</si>
  <si>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</si>
  <si>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</si>
  <si>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</si>
  <si>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</si>
  <si>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</si>
  <si>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</si>
  <si>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</si>
  <si>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</si>
  <si>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</si>
  <si>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</si>
  <si>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</si>
  <si>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</si>
  <si>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</si>
  <si>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</si>
  <si>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</si>
  <si>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</si>
  <si>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</si>
  <si>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</si>
  <si>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</si>
  <si>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</si>
  <si>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</si>
  <si>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</si>
  <si>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</si>
  <si>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</si>
  <si>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</si>
  <si>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</si>
  <si>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</si>
  <si>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</si>
  <si>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</si>
  <si>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</si>
  <si>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</si>
  <si>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</si>
  <si>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</si>
  <si>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</si>
  <si>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</si>
  <si>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</si>
  <si>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</si>
  <si>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</si>
  <si>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</si>
  <si>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</si>
  <si>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</si>
  <si>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</si>
  <si>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</si>
  <si>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</si>
  <si>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</si>
  <si>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</si>
  <si>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</si>
  <si>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</si>
  <si>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</si>
  <si>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</si>
  <si>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</si>
  <si>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</si>
  <si>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</si>
  <si>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</si>
  <si>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</si>
  <si>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</si>
  <si>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</si>
  <si>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</si>
  <si>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</si>
  <si>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</si>
  <si>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</si>
  <si>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</si>
  <si>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</si>
  <si>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</si>
  <si>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</si>
  <si>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</si>
  <si>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</si>
  <si>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</si>
  <si>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</si>
  <si>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</si>
  <si>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</si>
  <si>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</si>
  <si>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</si>
  <si>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</si>
  <si>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</si>
  <si>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</si>
  <si>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</si>
  <si>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</si>
  <si>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</si>
  <si>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</si>
  <si>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</si>
  <si>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</si>
  <si>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</si>
  <si>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</si>
  <si>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</si>
  <si>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</si>
  <si>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</si>
  <si>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</si>
  <si>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</si>
  <si>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</si>
  <si>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</si>
  <si>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</si>
  <si>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</si>
  <si>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</si>
  <si>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</si>
  <si>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</si>
  <si>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</si>
  <si>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</si>
  <si>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</si>
  <si>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</si>
  <si>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</si>
  <si>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</si>
  <si>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</si>
  <si>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</si>
  <si>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</si>
  <si>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</si>
  <si>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</si>
  <si>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</si>
  <si>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</si>
  <si>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</si>
  <si>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</si>
  <si>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</si>
  <si>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</si>
  <si>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</si>
  <si>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</si>
  <si>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</si>
  <si>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</si>
  <si>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</si>
  <si>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</si>
  <si>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</si>
  <si>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</si>
  <si>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</si>
  <si>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</si>
  <si>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</si>
  <si>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</si>
  <si>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</si>
  <si>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</si>
  <si>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</si>
  <si>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</si>
  <si>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</si>
  <si>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</si>
  <si>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</si>
  <si>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</si>
  <si>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</si>
  <si>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</si>
  <si>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</si>
  <si>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</si>
  <si>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</si>
  <si>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</si>
  <si>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</si>
  <si>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</si>
  <si>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</si>
  <si>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</si>
  <si>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</si>
  <si>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</si>
  <si>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</si>
  <si>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</si>
  <si>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</si>
  <si>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</si>
  <si>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</si>
  <si>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</si>
  <si>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</si>
  <si>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</si>
  <si>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</si>
  <si>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</si>
  <si>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</si>
  <si>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</si>
  <si>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</si>
  <si>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</si>
  <si>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</si>
  <si>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</si>
  <si>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</si>
  <si>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</si>
  <si>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</si>
  <si>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</si>
  <si>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</si>
  <si>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</si>
  <si>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</si>
  <si>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</si>
  <si>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</si>
  <si>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</si>
  <si>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</si>
  <si>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</si>
  <si>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</si>
  <si>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</si>
  <si>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</si>
  <si>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</si>
  <si>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</si>
  <si>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</si>
  <si>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</si>
  <si>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</si>
  <si>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</si>
  <si>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</si>
  <si>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</si>
  <si>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</si>
  <si>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</si>
  <si>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</si>
  <si>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</si>
  <si>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</si>
  <si>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</si>
  <si>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</si>
  <si>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</si>
  <si>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</si>
  <si>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</si>
  <si>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</si>
  <si>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</si>
  <si>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</si>
  <si>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</si>
  <si>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</si>
  <si>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</si>
  <si>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</si>
  <si>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</si>
  <si>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</si>
  <si>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</si>
  <si>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</si>
  <si>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</si>
  <si>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</si>
  <si>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</si>
  <si>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</si>
  <si>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</si>
  <si>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</si>
  <si>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</si>
  <si>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</si>
  <si>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</si>
  <si>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</si>
  <si>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</si>
  <si>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</si>
  <si>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</si>
  <si>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</si>
  <si>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</si>
  <si>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</si>
  <si>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</si>
  <si>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</si>
  <si>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</si>
  <si>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</si>
  <si>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</si>
  <si>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</si>
  <si>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</si>
  <si>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</si>
  <si>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</si>
  <si>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</si>
  <si>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</si>
  <si>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</si>
  <si>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</si>
  <si>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</si>
  <si>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</si>
  <si>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</si>
  <si>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</si>
  <si>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</si>
  <si>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</si>
  <si>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</si>
  <si>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</si>
  <si>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</si>
  <si>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</si>
  <si>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</si>
  <si>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</si>
  <si>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</si>
  <si>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</si>
  <si>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</si>
  <si>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</si>
  <si>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</si>
  <si>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</si>
  <si>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</si>
  <si>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</si>
  <si>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</si>
  <si>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</si>
  <si>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</si>
  <si>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</si>
  <si>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</si>
  <si>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</si>
  <si>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</si>
  <si>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</si>
  <si>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</si>
  <si>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</si>
  <si>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</si>
  <si>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</si>
  <si>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</si>
  <si>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</si>
  <si>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</si>
  <si>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</si>
  <si>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</si>
  <si>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</si>
  <si>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</si>
  <si>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</si>
  <si>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</si>
  <si>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</si>
  <si>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</si>
  <si>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</si>
  <si>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</si>
  <si>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</si>
  <si>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</si>
  <si>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</si>
  <si>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</si>
  <si>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</si>
  <si>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</si>
  <si>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</si>
  <si>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</si>
  <si>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</si>
  <si>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</si>
  <si>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</si>
  <si>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</si>
  <si>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</si>
  <si>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</si>
  <si>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</si>
  <si>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</si>
  <si>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</si>
  <si>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</si>
  <si>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</si>
  <si>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</si>
  <si>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</si>
  <si>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</si>
  <si>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</si>
  <si>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</si>
  <si>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</si>
  <si>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</si>
  <si>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</si>
  <si>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</si>
  <si>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</si>
  <si>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</si>
  <si>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</si>
  <si>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</si>
  <si>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</si>
  <si>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</si>
  <si>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</si>
  <si>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</si>
  <si>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</si>
  <si>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</si>
  <si>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</si>
  <si>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</si>
  <si>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</si>
  <si>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</si>
  <si>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</si>
  <si>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</si>
  <si>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</si>
  <si>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</si>
  <si>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</si>
  <si>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</si>
  <si>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</si>
  <si>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</si>
  <si>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</si>
  <si>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</si>
  <si>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</si>
  <si>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</si>
  <si>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</si>
  <si>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</si>
  <si>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</si>
  <si>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</si>
  <si>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</si>
  <si>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</si>
  <si>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</si>
  <si>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</si>
  <si>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</si>
  <si>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</si>
  <si>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</si>
  <si>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</si>
  <si>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</si>
  <si>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</si>
  <si>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</si>
  <si>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</si>
  <si>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</si>
  <si>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</si>
  <si>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</si>
  <si>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</si>
  <si>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</si>
  <si>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</si>
  <si>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</si>
  <si>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</si>
  <si>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</si>
  <si>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</si>
  <si>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</si>
  <si>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</si>
  <si>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</si>
  <si>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</si>
  <si>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</si>
  <si>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</si>
  <si>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</si>
  <si>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</si>
  <si>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</si>
  <si>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</si>
  <si>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</si>
  <si>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</si>
  <si>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</si>
  <si>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</si>
  <si>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</si>
  <si>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</si>
  <si>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</si>
  <si>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</si>
  <si>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</si>
  <si>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</si>
  <si>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</si>
  <si>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</si>
  <si>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</si>
  <si>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</si>
  <si>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</si>
  <si>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</si>
  <si>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</si>
  <si>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</si>
  <si>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</si>
  <si>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</si>
  <si>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</si>
  <si>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</si>
  <si>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</si>
  <si>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</si>
  <si>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</si>
  <si>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</si>
  <si>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</si>
  <si>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</si>
  <si>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</si>
  <si>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</si>
  <si>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</si>
  <si>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</si>
  <si>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</si>
  <si>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</si>
  <si>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</si>
  <si>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</si>
  <si>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</si>
  <si>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</si>
  <si>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</si>
  <si>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</si>
  <si>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</si>
  <si>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</si>
  <si>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</si>
  <si>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</si>
  <si>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</si>
  <si>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</si>
  <si>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</si>
  <si>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</si>
  <si>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</si>
  <si>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</si>
  <si>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</si>
  <si>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</si>
  <si>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</si>
  <si>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</si>
  <si>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</si>
  <si>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</si>
  <si>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</si>
  <si>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</si>
  <si>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</si>
  <si>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</si>
  <si>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</si>
  <si>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</si>
  <si>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</si>
  <si>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</si>
  <si>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</si>
  <si>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</si>
  <si>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</si>
  <si>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</si>
  <si>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</si>
  <si>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</si>
  <si>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</si>
  <si>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</si>
  <si>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</si>
  <si>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</si>
  <si>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</si>
  <si>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</si>
  <si>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</si>
  <si>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</si>
  <si>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</si>
  <si>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</si>
  <si>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</si>
  <si>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</si>
  <si>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</si>
  <si>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</si>
  <si>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</si>
  <si>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</si>
  <si>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</si>
  <si>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</si>
  <si>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</si>
  <si>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</si>
  <si>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</si>
  <si>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</si>
  <si>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</si>
  <si>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</si>
  <si>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</si>
  <si>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</si>
  <si>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</si>
  <si>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</si>
  <si>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</si>
  <si>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</si>
  <si>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</si>
  <si>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</si>
  <si>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</si>
  <si>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</si>
  <si>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</si>
  <si>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</si>
  <si>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</si>
  <si>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</si>
  <si>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</si>
  <si>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</si>
  <si>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</si>
  <si>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</si>
  <si>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</si>
  <si>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</si>
  <si>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</si>
  <si>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</si>
  <si>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</si>
  <si>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</si>
  <si>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</si>
  <si>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</si>
  <si>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</si>
  <si>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</si>
  <si>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</si>
  <si>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</si>
  <si>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</si>
  <si>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</si>
  <si>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</si>
  <si>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</si>
  <si>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</si>
  <si>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</si>
  <si>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</si>
  <si>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</si>
  <si>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</si>
  <si>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</si>
  <si>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</si>
  <si>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</si>
  <si>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</si>
  <si>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</si>
  <si>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</si>
  <si>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</si>
  <si>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</si>
  <si>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</si>
  <si>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</si>
  <si>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</si>
  <si>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</si>
  <si>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</si>
  <si>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</si>
  <si>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</si>
  <si>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</si>
  <si>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</si>
  <si>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</si>
  <si>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</si>
  <si>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</si>
  <si>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</si>
  <si>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</si>
  <si>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</si>
  <si>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</si>
  <si>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</si>
  <si>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</si>
  <si>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</si>
  <si>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</si>
  <si>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</si>
  <si>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</si>
  <si>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</si>
  <si>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</si>
  <si>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</si>
  <si>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</si>
  <si>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</si>
  <si>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</si>
  <si>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</si>
  <si>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</si>
  <si>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</si>
  <si>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</si>
  <si>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</si>
  <si>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</si>
  <si>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</si>
  <si>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</si>
  <si>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</si>
  <si>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</si>
  <si>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</si>
  <si>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</si>
  <si>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</si>
  <si>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</si>
  <si>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</si>
  <si>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</si>
  <si>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</si>
  <si>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</si>
  <si>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</si>
  <si>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</si>
  <si>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</si>
  <si>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</si>
  <si>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</si>
  <si>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</si>
  <si>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</si>
  <si>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</si>
  <si>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</si>
  <si>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</si>
  <si>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</si>
  <si>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</si>
  <si>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</si>
  <si>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</si>
  <si>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</si>
  <si>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</si>
  <si>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</si>
  <si>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</si>
  <si>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</si>
  <si>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</si>
  <si>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</si>
  <si>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</si>
  <si>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</si>
  <si>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</si>
  <si>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</si>
  <si>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</si>
  <si>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</si>
  <si>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</si>
  <si>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</si>
  <si>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</si>
  <si>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</si>
  <si>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</si>
  <si>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</si>
  <si>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</si>
  <si>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</si>
  <si>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</si>
  <si>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</si>
  <si>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</si>
  <si>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</si>
  <si>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</si>
  <si>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</si>
  <si>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</si>
  <si>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</si>
  <si>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</si>
  <si>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</si>
  <si>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</si>
  <si>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</si>
  <si>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</si>
  <si>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</si>
  <si>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</si>
  <si>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</si>
  <si>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</si>
  <si>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</si>
  <si>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</si>
  <si>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</si>
  <si>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</si>
  <si>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</si>
  <si>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</si>
  <si>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</si>
  <si>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</si>
  <si>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</si>
  <si>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</si>
  <si>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</si>
  <si>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</si>
  <si>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</si>
  <si>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</si>
  <si>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</si>
  <si>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</si>
  <si>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</si>
  <si>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</si>
  <si>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</si>
  <si>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</si>
  <si>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</si>
  <si>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</si>
  <si>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</si>
  <si>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</si>
  <si>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</si>
  <si>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</si>
  <si>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</si>
  <si>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</si>
  <si>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</si>
  <si>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</si>
  <si>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</si>
  <si>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</si>
  <si>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</si>
  <si>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</si>
  <si>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</si>
  <si>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</si>
  <si>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</si>
  <si>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</si>
  <si>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</si>
  <si>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</si>
  <si>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</si>
  <si>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</si>
  <si>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</si>
  <si>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</si>
  <si>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</si>
  <si>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</si>
  <si>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</si>
  <si>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</si>
  <si>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</si>
  <si>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</si>
  <si>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</si>
  <si>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</si>
  <si>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</si>
  <si>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</si>
  <si>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</si>
  <si>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</si>
  <si>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</si>
  <si>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</si>
  <si>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</si>
  <si>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</si>
  <si>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</si>
  <si>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</si>
  <si>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</si>
  <si>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</si>
  <si>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</si>
  <si>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</si>
  <si>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</si>
  <si>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</si>
  <si>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</si>
  <si>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</si>
  <si>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</si>
  <si>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</si>
  <si>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</si>
  <si>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</si>
  <si>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</si>
  <si>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</si>
  <si>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</si>
  <si>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</si>
  <si>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</si>
  <si>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</si>
  <si>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</si>
  <si>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</si>
  <si>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</si>
  <si>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</si>
  <si>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</si>
  <si>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</si>
  <si>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</si>
  <si>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</si>
  <si>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</si>
  <si>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</si>
  <si>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</si>
  <si>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</si>
  <si>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</si>
  <si>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</si>
  <si>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</si>
  <si>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</si>
  <si>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</si>
  <si>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</si>
  <si>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</si>
  <si>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</si>
  <si>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</si>
  <si>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</si>
  <si>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</si>
  <si>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</si>
  <si>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</si>
  <si>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</si>
  <si>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</si>
  <si>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</si>
  <si>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</si>
  <si>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</si>
  <si>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</si>
  <si>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</si>
  <si>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</si>
  <si>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</si>
  <si>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</si>
  <si>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</si>
  <si>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</si>
  <si>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</si>
  <si>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</si>
  <si>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</si>
  <si>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</si>
  <si>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</si>
  <si>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</si>
  <si>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</si>
  <si>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</si>
  <si>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</si>
  <si>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</si>
  <si>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</si>
  <si>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</si>
  <si>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</si>
  <si>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</si>
  <si>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</si>
  <si>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</si>
  <si>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</si>
  <si>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</si>
  <si>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</si>
  <si>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</si>
  <si>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</si>
  <si>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</si>
  <si>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</si>
  <si>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</si>
  <si>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</si>
  <si>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</si>
  <si>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</si>
  <si>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</si>
  <si>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</si>
  <si>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</si>
  <si>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</si>
  <si>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</si>
  <si>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</si>
  <si>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</si>
  <si>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</si>
  <si>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</si>
  <si>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</si>
  <si>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</si>
  <si>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</si>
  <si>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</si>
  <si>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</si>
  <si>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</si>
  <si>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</si>
  <si>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</si>
  <si>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</si>
  <si>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</si>
  <si>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</si>
  <si>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</si>
  <si>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</si>
  <si>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</si>
  <si>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</si>
  <si>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</si>
  <si>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</si>
  <si>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</si>
  <si>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</si>
  <si>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</si>
  <si>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</si>
  <si>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</si>
  <si>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</si>
  <si>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</si>
  <si>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</si>
  <si>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</si>
  <si>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</si>
  <si>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</si>
  <si>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</si>
  <si>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</si>
  <si>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</si>
  <si>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</si>
  <si>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</si>
  <si>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</si>
  <si>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</si>
  <si>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</si>
  <si>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</si>
  <si>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</si>
  <si>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</si>
  <si>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</si>
  <si>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</si>
  <si>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</si>
  <si>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</si>
  <si>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</si>
  <si>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</si>
  <si>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</si>
  <si>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</si>
  <si>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</si>
  <si>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</si>
  <si>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</si>
  <si>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</si>
  <si>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</si>
  <si>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</si>
  <si>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</si>
  <si>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</si>
  <si>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</si>
  <si>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</si>
  <si>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</si>
  <si>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</si>
  <si>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</si>
  <si>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</si>
  <si>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</si>
  <si>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</si>
  <si>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</si>
  <si>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</si>
  <si>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</si>
  <si>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</si>
  <si>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</si>
  <si>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</si>
  <si>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</si>
  <si>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</si>
  <si>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</si>
  <si>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</si>
  <si>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</si>
  <si>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</si>
  <si>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</si>
  <si>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</si>
  <si>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</si>
  <si>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</si>
  <si>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</si>
  <si>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</si>
  <si>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</si>
  <si>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</si>
  <si>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</si>
  <si>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</si>
  <si>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</si>
  <si>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</si>
  <si>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</si>
  <si>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</si>
  <si>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</si>
  <si>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</si>
  <si>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</si>
  <si>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</si>
  <si>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</si>
  <si>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</si>
  <si>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</si>
  <si>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</si>
  <si>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</si>
  <si>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</si>
  <si>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</si>
  <si>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</si>
  <si>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</si>
  <si>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</si>
  <si>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</si>
  <si>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</si>
  <si>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</si>
  <si>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</si>
  <si>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</si>
  <si>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</si>
  <si>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</si>
  <si>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</si>
  <si>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</si>
  <si>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</si>
  <si>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</si>
  <si>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</si>
  <si>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</si>
  <si>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</si>
  <si>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</si>
  <si>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</si>
  <si>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</si>
  <si>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</si>
  <si>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</si>
  <si>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</si>
  <si>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</si>
  <si>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</si>
  <si>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</si>
  <si>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</si>
  <si>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</si>
  <si>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</si>
  <si>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</si>
  <si>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</si>
  <si>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</si>
  <si>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</si>
  <si>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</si>
  <si>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</si>
  <si>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</si>
  <si>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</si>
  <si>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</si>
  <si>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</si>
  <si>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</si>
  <si>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</si>
  <si>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</si>
  <si>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</si>
  <si>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</si>
  <si>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</si>
  <si>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</si>
  <si>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</si>
  <si>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</si>
  <si>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</si>
  <si>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</si>
  <si>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</si>
  <si>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</si>
  <si>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</si>
  <si>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</si>
  <si>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</si>
  <si>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</si>
  <si>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</si>
  <si>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</si>
  <si>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</si>
  <si>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</si>
  <si>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</si>
  <si>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</si>
  <si>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</si>
  <si>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</si>
  <si>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</si>
  <si>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</si>
  <si>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</si>
  <si>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</si>
  <si>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</si>
  <si>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</si>
  <si>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</si>
  <si>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</si>
  <si>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</si>
  <si>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</si>
  <si>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</si>
  <si>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</si>
  <si>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</si>
  <si>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</si>
  <si>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</si>
  <si>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</si>
  <si>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</si>
  <si>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</si>
  <si>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</si>
  <si>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</si>
  <si>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</si>
  <si>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</si>
  <si>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</si>
  <si>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</si>
  <si>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</si>
  <si>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</si>
  <si>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</si>
  <si>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</si>
  <si>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</si>
  <si>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</si>
  <si>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</si>
  <si>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</si>
  <si>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</si>
  <si>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</si>
  <si>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</si>
  <si>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</si>
  <si>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</si>
  <si>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</si>
  <si>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</si>
  <si>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</si>
  <si>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</si>
  <si>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</si>
  <si>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</si>
  <si>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</si>
  <si>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</si>
  <si>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</si>
  <si>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</si>
  <si>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</si>
  <si>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</si>
  <si>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</si>
  <si>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</si>
  <si>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</si>
  <si>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</si>
  <si>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</si>
  <si>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</si>
  <si>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</si>
  <si>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</si>
  <si>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</si>
  <si>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</si>
  <si>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</si>
  <si>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</si>
  <si>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</si>
  <si>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</si>
  <si>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</si>
  <si>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</si>
  <si>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</si>
  <si>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</si>
  <si>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</si>
  <si>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</si>
  <si>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</si>
  <si>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</si>
  <si>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</si>
  <si>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</si>
  <si>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</si>
  <si>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</si>
  <si>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</si>
  <si>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</si>
  <si>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</si>
  <si>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</si>
  <si>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</si>
  <si>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</si>
  <si>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</si>
  <si>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</si>
  <si>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</si>
  <si>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</si>
  <si>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</si>
  <si>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</si>
  <si>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</si>
  <si>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</si>
  <si>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</si>
  <si>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</si>
  <si>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</si>
  <si>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</si>
  <si>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</si>
  <si>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</si>
  <si>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</si>
  <si>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</si>
  <si>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</si>
  <si>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</si>
  <si>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</si>
  <si>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</si>
  <si>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</si>
  <si>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</si>
  <si>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</si>
  <si>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</si>
  <si>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</si>
  <si>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</si>
  <si>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</si>
  <si>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</si>
  <si>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</si>
  <si>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</si>
  <si>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</si>
  <si>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</si>
  <si>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</si>
  <si>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</si>
  <si>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</si>
  <si>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</si>
  <si>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</si>
  <si>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</si>
  <si>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</si>
  <si>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</si>
  <si>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</si>
  <si>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</si>
  <si>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</si>
  <si>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</si>
  <si>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</si>
  <si>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</si>
  <si>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</si>
  <si>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</si>
  <si>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</si>
  <si>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</si>
  <si>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</si>
  <si>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</si>
  <si>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</si>
  <si>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</si>
  <si>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</si>
  <si>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</si>
  <si>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</si>
  <si>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</si>
  <si>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</si>
  <si>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</si>
  <si>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</si>
  <si>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</si>
  <si>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</si>
  <si>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</si>
  <si>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</si>
  <si>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</si>
  <si>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</si>
  <si>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</si>
  <si>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</si>
  <si>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</si>
  <si>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</si>
  <si>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</si>
  <si>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</si>
  <si>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</si>
  <si>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</si>
  <si>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</si>
  <si>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</si>
  <si>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</si>
  <si>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</si>
  <si>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</si>
  <si>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</si>
  <si>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</si>
  <si>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</si>
  <si>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</si>
  <si>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</si>
  <si>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</si>
  <si>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</si>
  <si>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</si>
  <si>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</si>
  <si>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</si>
  <si>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</si>
  <si>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</si>
  <si>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</si>
  <si>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</si>
  <si>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</si>
  <si>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</si>
  <si>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</si>
  <si>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</si>
  <si>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</si>
  <si>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</si>
  <si>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</si>
  <si>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</si>
  <si>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</si>
  <si>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</si>
  <si>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</si>
  <si>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</si>
  <si>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</si>
  <si>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</si>
  <si>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</si>
  <si>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</si>
  <si>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</si>
  <si>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</si>
  <si>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</si>
  <si>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</si>
  <si>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</si>
  <si>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</si>
  <si>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</si>
  <si>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</si>
  <si>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</si>
  <si>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</si>
  <si>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</si>
  <si>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</si>
  <si>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</si>
  <si>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</si>
  <si>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</si>
  <si>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</si>
  <si>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</si>
  <si>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</si>
  <si>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</si>
  <si>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</si>
  <si>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</si>
  <si>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</si>
  <si>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</si>
  <si>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</si>
  <si>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</si>
  <si>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</si>
  <si>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</si>
  <si>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</si>
  <si>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</si>
  <si>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</si>
  <si>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</si>
  <si>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</si>
  <si>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</si>
  <si>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</si>
  <si>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</si>
  <si>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</si>
  <si>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</si>
  <si>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</si>
  <si>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</si>
  <si>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</si>
  <si>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</si>
  <si>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</si>
  <si>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</si>
  <si>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</si>
  <si>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</si>
  <si>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</si>
  <si>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</si>
  <si>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</si>
  <si>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</si>
  <si>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</si>
  <si>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</si>
  <si>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</si>
  <si>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</si>
  <si>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</si>
  <si>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</si>
  <si>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</si>
  <si>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</si>
  <si>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</si>
  <si>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</si>
  <si>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</si>
  <si>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</si>
  <si>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</si>
  <si>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</si>
  <si>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</si>
  <si>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</si>
  <si>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</si>
  <si>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</si>
  <si>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</si>
  <si>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</si>
  <si>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</si>
  <si>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</si>
  <si>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</si>
  <si>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</si>
  <si>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</si>
  <si>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</si>
  <si>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</si>
  <si>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</si>
  <si>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</si>
  <si>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</si>
  <si>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</si>
  <si>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</si>
  <si>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</si>
  <si>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</si>
  <si>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</si>
  <si>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</si>
  <si>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</si>
  <si>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</si>
  <si>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</si>
  <si>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</si>
  <si>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</si>
  <si>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</si>
  <si>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</si>
  <si>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</si>
  <si>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</si>
  <si>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</si>
  <si>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</si>
  <si>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</si>
  <si>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</si>
  <si>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</si>
  <si>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</si>
  <si>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</si>
  <si>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</si>
  <si>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</si>
  <si>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</si>
  <si>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</si>
  <si>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</si>
  <si>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</si>
  <si>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</si>
  <si>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</si>
  <si>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</si>
  <si>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</si>
  <si>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</si>
  <si>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</si>
  <si>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</si>
  <si>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</si>
  <si>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</si>
  <si>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</si>
  <si>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</si>
  <si>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</si>
  <si>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</si>
  <si>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</si>
  <si>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</si>
  <si>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</si>
  <si>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</si>
  <si>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</si>
  <si>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</si>
  <si>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</si>
  <si>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</si>
  <si>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</si>
  <si>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</si>
  <si>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</si>
  <si>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</si>
  <si>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</si>
  <si>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</si>
  <si>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</si>
  <si>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</si>
  <si>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</si>
  <si>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</si>
  <si>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</si>
  <si>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</si>
  <si>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</si>
  <si>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</si>
  <si>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</si>
  <si>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</si>
  <si>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</si>
  <si>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</si>
  <si>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</si>
  <si>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</si>
  <si>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</si>
  <si>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</si>
  <si>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</si>
  <si>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</si>
  <si>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</si>
  <si>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</si>
  <si>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</si>
  <si>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</si>
  <si>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</si>
  <si>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</si>
  <si>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</si>
  <si>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</si>
  <si>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</si>
  <si>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</si>
  <si>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</si>
  <si>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</si>
  <si>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</si>
  <si>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</si>
  <si>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</si>
  <si>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</si>
  <si>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</si>
  <si>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</si>
  <si>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</si>
  <si>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</si>
  <si>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</si>
  <si>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</si>
  <si>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</si>
  <si>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</si>
  <si>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</si>
  <si>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</si>
  <si>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</si>
  <si>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</si>
  <si>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</si>
  <si>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</si>
  <si>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</si>
  <si>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</si>
  <si>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</si>
  <si>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</si>
  <si>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</si>
  <si>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</si>
  <si>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</si>
  <si>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</si>
  <si>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</si>
  <si>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</si>
  <si>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</si>
  <si>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</si>
  <si>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</si>
  <si>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</si>
  <si>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</si>
  <si>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</si>
  <si>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</si>
  <si>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</si>
  <si>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</si>
  <si>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</si>
  <si>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</si>
  <si>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</si>
  <si>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</si>
  <si>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</si>
  <si>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</si>
  <si>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</si>
  <si>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</si>
  <si>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</si>
  <si>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</si>
  <si>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</si>
  <si>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</si>
  <si>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</si>
  <si>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</si>
  <si>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</si>
  <si>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</si>
  <si>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</si>
  <si>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</si>
  <si>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</si>
  <si>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</si>
  <si>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</si>
  <si>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</si>
  <si>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</si>
  <si>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</si>
  <si>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</si>
  <si>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</si>
  <si>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</si>
  <si>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</si>
  <si>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</si>
  <si>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</si>
  <si>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</si>
  <si>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</si>
  <si>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</si>
  <si>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</si>
  <si>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</si>
  <si>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</si>
  <si>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</si>
  <si>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</si>
  <si>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</si>
  <si>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</si>
  <si>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</si>
  <si>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</si>
  <si>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</si>
  <si>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</si>
  <si>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</si>
  <si>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</si>
  <si>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</si>
  <si>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</si>
  <si>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</si>
  <si>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</si>
  <si>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</si>
  <si>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</si>
  <si>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</si>
  <si>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</si>
  <si>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</si>
  <si>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</si>
  <si>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</si>
  <si>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</si>
  <si>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</si>
  <si>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</si>
  <si>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</si>
  <si>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</si>
  <si>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</si>
  <si>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</si>
  <si>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</si>
  <si>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</si>
  <si>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</si>
  <si>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</si>
  <si>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</si>
  <si>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</si>
  <si>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</si>
  <si>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</si>
  <si>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</si>
  <si>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</si>
  <si>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</si>
  <si>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</si>
  <si>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</si>
  <si>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</si>
  <si>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</si>
  <si>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</si>
  <si>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</si>
  <si>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</si>
  <si>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</si>
  <si>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</si>
  <si>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</si>
  <si>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</si>
  <si>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</si>
  <si>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</si>
  <si>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</si>
  <si>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</si>
  <si>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</si>
  <si>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</si>
  <si>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</si>
  <si>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</si>
  <si>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</si>
  <si>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</si>
  <si>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</si>
  <si>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</si>
  <si>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</si>
  <si>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</si>
  <si>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</si>
  <si>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</si>
  <si>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</si>
  <si>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</si>
  <si>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</si>
  <si>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</si>
  <si>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</si>
  <si>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</si>
  <si>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</si>
  <si>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</si>
  <si>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</si>
  <si>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</si>
  <si>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</si>
  <si>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</si>
  <si>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</si>
  <si>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</si>
  <si>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</si>
  <si>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</si>
  <si>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</si>
  <si>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</si>
  <si>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</si>
  <si>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</si>
  <si>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</si>
  <si>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</si>
  <si>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</si>
  <si>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</si>
  <si>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</si>
  <si>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</si>
  <si>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</si>
  <si>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</si>
  <si>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</si>
  <si>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</si>
  <si>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</si>
  <si>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</si>
  <si>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</si>
  <si>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</si>
  <si>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</si>
  <si>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</si>
  <si>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</si>
  <si>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</si>
  <si>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</si>
  <si>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</si>
  <si>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</si>
  <si>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</si>
  <si>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</si>
  <si>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</si>
  <si>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</si>
  <si>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</si>
  <si>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</si>
  <si>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</si>
  <si>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</si>
  <si>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</si>
  <si>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</si>
  <si>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</si>
  <si>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</si>
  <si>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</si>
  <si>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</si>
  <si>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</si>
  <si>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</si>
  <si>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</si>
  <si>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</si>
  <si>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</si>
  <si>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</si>
  <si>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</si>
  <si>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</si>
  <si>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</si>
  <si>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</si>
  <si>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</si>
  <si>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</si>
  <si>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</si>
  <si>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</si>
  <si>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</si>
  <si>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</si>
  <si>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</si>
  <si>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</si>
  <si>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</si>
  <si>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</si>
  <si>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</si>
  <si>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</si>
  <si>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</si>
  <si>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</si>
  <si>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</si>
  <si>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</si>
  <si>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</si>
  <si>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</si>
  <si>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</si>
  <si>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</si>
  <si>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</si>
  <si>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</si>
  <si>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</si>
  <si>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</si>
  <si>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</si>
  <si>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</si>
  <si>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</si>
  <si>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</si>
  <si>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</si>
  <si>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</si>
  <si>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</si>
  <si>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</si>
  <si>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</si>
  <si>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</si>
  <si>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</si>
  <si>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</si>
  <si>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</si>
  <si>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</si>
  <si>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</si>
  <si>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</si>
  <si>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</si>
  <si>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</si>
  <si>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</si>
  <si>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</si>
  <si>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</si>
  <si>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</si>
  <si>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</si>
  <si>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</si>
  <si>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</si>
  <si>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</si>
  <si>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</si>
  <si>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</si>
  <si>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</si>
  <si>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</si>
  <si>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</si>
  <si>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</si>
  <si>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</si>
  <si>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</si>
  <si>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</si>
  <si>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</si>
  <si>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</si>
  <si>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</si>
  <si>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</si>
  <si>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</si>
  <si>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</si>
  <si>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</si>
  <si>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</si>
  <si>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</si>
  <si>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</si>
  <si>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</si>
  <si>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</si>
  <si>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</si>
  <si>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</si>
  <si>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</si>
  <si>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</si>
  <si>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</si>
  <si>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</si>
  <si>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</si>
  <si>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</si>
  <si>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</si>
  <si>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</si>
  <si>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</si>
  <si>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</si>
  <si>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</si>
  <si>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</si>
  <si>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</si>
  <si>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</si>
  <si>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</si>
  <si>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</si>
  <si>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</si>
  <si>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</si>
  <si>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</si>
  <si>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</si>
  <si>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</si>
  <si>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</si>
  <si>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</si>
  <si>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</si>
  <si>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</si>
  <si>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</si>
  <si>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</si>
  <si>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</si>
  <si>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</si>
  <si>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</si>
  <si>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</si>
  <si>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</si>
  <si>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</si>
  <si>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</si>
  <si>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</si>
  <si>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</si>
  <si>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</si>
  <si>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</si>
  <si>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</si>
  <si>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</si>
  <si>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</si>
  <si>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</si>
  <si>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</si>
  <si>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</si>
  <si>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</si>
  <si>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</si>
  <si>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</si>
  <si>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</si>
  <si>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</si>
  <si>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</si>
  <si>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</si>
  <si>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</si>
  <si>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</si>
  <si>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</si>
  <si>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</si>
  <si>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</si>
  <si>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</si>
  <si>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</si>
  <si>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</si>
  <si>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</si>
  <si>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</si>
  <si>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</si>
  <si>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</si>
  <si>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</si>
  <si>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</si>
  <si>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</si>
  <si>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</si>
  <si>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</si>
  <si>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</si>
  <si>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</si>
  <si>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</si>
  <si>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</si>
  <si>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</si>
  <si>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</si>
  <si>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</si>
  <si>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</si>
  <si>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</si>
  <si>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</si>
  <si>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</si>
  <si>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</si>
  <si>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</si>
  <si>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</si>
  <si>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</si>
  <si>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</si>
  <si>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</si>
  <si>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</si>
  <si>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</si>
  <si>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</si>
  <si>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</si>
  <si>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</si>
  <si>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</si>
  <si>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</si>
  <si>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</si>
  <si>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</si>
  <si>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</si>
  <si>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</si>
  <si>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</si>
  <si>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</si>
  <si>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</si>
  <si>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</si>
  <si>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</si>
  <si>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</si>
  <si>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</si>
  <si>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</si>
  <si>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</si>
  <si>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</si>
  <si>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</si>
  <si>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</si>
  <si>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</si>
  <si>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</si>
  <si>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</si>
  <si>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</si>
  <si>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</si>
  <si>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</si>
  <si>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</si>
  <si>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</si>
  <si>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</si>
  <si>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</si>
  <si>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</si>
  <si>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</si>
  <si>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</si>
  <si>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</si>
  <si>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</si>
  <si>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</si>
  <si>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</si>
  <si>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</si>
  <si>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</si>
  <si>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</si>
  <si>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</si>
  <si>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</si>
  <si>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</si>
  <si>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</si>
  <si>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</si>
  <si>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</si>
  <si>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</si>
  <si>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</si>
  <si>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</si>
  <si>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</si>
  <si>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</si>
  <si>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</si>
  <si>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</si>
  <si>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</si>
  <si>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</si>
  <si>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</si>
  <si>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</si>
  <si>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</si>
  <si>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</si>
  <si>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</si>
  <si>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</si>
  <si>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</si>
  <si>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</si>
  <si>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</si>
  <si>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</si>
  <si>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</si>
  <si>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</si>
  <si>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</si>
  <si>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</si>
  <si>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</si>
  <si>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</si>
  <si>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</si>
  <si>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</si>
  <si>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</si>
  <si>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</si>
  <si>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</si>
  <si>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</si>
  <si>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</si>
  <si>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</si>
  <si>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</si>
  <si>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</si>
  <si>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</si>
  <si>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</si>
  <si>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</si>
  <si>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</si>
  <si>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</si>
  <si>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</si>
  <si>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</si>
  <si>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</si>
  <si>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</si>
  <si>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</si>
  <si>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</si>
  <si>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</si>
  <si>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</si>
  <si>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</si>
  <si>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</si>
  <si>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</si>
  <si>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</si>
  <si>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</si>
  <si>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</si>
  <si>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</si>
  <si>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</si>
  <si>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</si>
  <si>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</si>
  <si>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</si>
  <si>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</si>
  <si>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</si>
  <si>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</si>
  <si>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</si>
  <si>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</si>
  <si>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</si>
  <si>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</si>
  <si>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</si>
  <si>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</si>
  <si>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</si>
  <si>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</si>
  <si>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</si>
  <si>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</si>
  <si>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</si>
  <si>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</si>
  <si>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</si>
  <si>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</si>
  <si>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</si>
  <si>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</si>
  <si>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</si>
  <si>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</si>
  <si>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</si>
  <si>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</si>
  <si>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</si>
  <si>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</si>
  <si>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</si>
  <si>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</si>
  <si>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</si>
  <si>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</si>
  <si>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</si>
  <si>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</si>
  <si>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</si>
  <si>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</si>
  <si>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</si>
  <si>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</si>
  <si>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</si>
  <si>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</si>
  <si>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</si>
  <si>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</si>
  <si>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</si>
  <si>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</si>
  <si>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</si>
  <si>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</si>
  <si>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</si>
  <si>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</si>
  <si>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</si>
  <si>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</si>
  <si>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</si>
  <si>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</si>
  <si>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</si>
  <si>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</si>
  <si>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</si>
  <si>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</si>
  <si>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</si>
  <si>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</si>
  <si>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</si>
  <si>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</si>
  <si>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</si>
  <si>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</si>
  <si>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</si>
  <si>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</si>
  <si>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</si>
  <si>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</si>
  <si>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</si>
  <si>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</si>
  <si>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</si>
  <si>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</si>
  <si>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</si>
  <si>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</si>
  <si>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</si>
  <si>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</si>
  <si>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</si>
  <si>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</si>
  <si>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</si>
  <si>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</si>
  <si>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</si>
  <si>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</si>
  <si>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</si>
  <si>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</si>
  <si>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</si>
  <si>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</si>
  <si>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</si>
  <si>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</si>
  <si>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</si>
  <si>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</si>
  <si>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</si>
  <si>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</si>
  <si>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</si>
  <si>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</si>
  <si>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</si>
  <si>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</si>
  <si>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</si>
  <si>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</si>
  <si>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</si>
  <si>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</si>
  <si>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</si>
  <si>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</si>
  <si>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</si>
  <si>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</si>
  <si>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</si>
  <si>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</si>
  <si>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</si>
  <si>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</si>
  <si>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</si>
  <si>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</si>
  <si>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</si>
  <si>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</si>
  <si>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</si>
  <si>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</si>
  <si>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</si>
  <si>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</si>
  <si>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</si>
  <si>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</si>
  <si>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</si>
  <si>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</si>
  <si>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</si>
  <si>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</si>
  <si>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</si>
  <si>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</si>
  <si>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</si>
  <si>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</si>
  <si>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</si>
  <si>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</si>
  <si>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</si>
  <si>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</si>
  <si>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</si>
  <si>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</si>
  <si>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</si>
  <si>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</si>
  <si>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</si>
  <si>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</si>
  <si>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</si>
  <si>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</si>
  <si>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</si>
  <si>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</si>
  <si>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</si>
  <si>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</si>
  <si>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</si>
  <si>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</si>
  <si>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</si>
  <si>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</si>
  <si>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</si>
  <si>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</si>
  <si>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</si>
  <si>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</si>
  <si>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</si>
  <si>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</si>
  <si>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</si>
  <si>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</si>
  <si>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</si>
  <si>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</si>
  <si>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</si>
  <si>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</si>
  <si>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</si>
  <si>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</si>
  <si>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</si>
  <si>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</si>
  <si>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</si>
  <si>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</si>
  <si>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</si>
  <si>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</si>
  <si>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</si>
  <si>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</si>
  <si>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</si>
  <si>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</si>
  <si>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</si>
  <si>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</si>
  <si>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</si>
  <si>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</si>
  <si>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</si>
  <si>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</si>
  <si>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</si>
  <si>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</si>
  <si>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</si>
  <si>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</si>
  <si>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</si>
  <si>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</si>
  <si>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</si>
  <si>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</si>
  <si>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</si>
  <si>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</si>
  <si>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</si>
  <si>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</si>
  <si>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</si>
  <si>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</si>
  <si>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</si>
  <si>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</si>
  <si>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</si>
  <si>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</si>
  <si>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</si>
  <si>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</si>
  <si>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</si>
  <si>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</si>
  <si>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</si>
  <si>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</si>
  <si>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</si>
  <si>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</si>
  <si>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</si>
  <si>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</si>
  <si>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</si>
  <si>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</si>
  <si>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</si>
  <si>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</si>
  <si>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</si>
  <si>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</si>
  <si>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</si>
  <si>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</si>
  <si>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</si>
  <si>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</si>
  <si>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</si>
  <si>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</si>
  <si>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</si>
  <si>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</si>
  <si>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</si>
  <si>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</si>
  <si>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</si>
  <si>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</si>
  <si>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</si>
  <si>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</si>
  <si>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</si>
  <si>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</si>
  <si>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</si>
  <si>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</si>
  <si>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</si>
  <si>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</si>
  <si>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</si>
  <si>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</si>
  <si>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</si>
  <si>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</si>
  <si>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</si>
  <si>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</si>
  <si>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</si>
  <si>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</si>
  <si>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</si>
  <si>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</si>
  <si>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</si>
  <si>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</si>
  <si>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</si>
  <si>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</si>
  <si>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</si>
  <si>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</si>
  <si>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</si>
  <si>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</si>
  <si>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</si>
  <si>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</si>
  <si>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</si>
  <si>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</si>
  <si>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</si>
  <si>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</si>
  <si>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</si>
  <si>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</si>
  <si>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</si>
  <si>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</si>
  <si>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</si>
  <si>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</si>
  <si>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</si>
  <si>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</si>
  <si>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</si>
  <si>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</si>
  <si>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</si>
  <si>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</si>
  <si>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</si>
  <si>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</si>
  <si>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</si>
  <si>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</si>
  <si>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</si>
  <si>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</si>
  <si>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</si>
  <si>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</si>
  <si>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</si>
  <si>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</si>
  <si>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</si>
  <si>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</si>
  <si>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</si>
  <si>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</si>
  <si>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</si>
  <si>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</si>
  <si>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</si>
  <si>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</si>
  <si>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</si>
  <si>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</si>
  <si>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</si>
  <si>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</si>
  <si>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</si>
  <si>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</si>
  <si>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</si>
  <si>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</si>
  <si>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</si>
  <si>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</si>
  <si>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</si>
  <si>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</si>
  <si>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</si>
  <si>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</si>
  <si>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</si>
  <si>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</si>
  <si>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</si>
  <si>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</si>
  <si>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</si>
  <si>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</si>
  <si>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</si>
  <si>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</si>
  <si>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</si>
  <si>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</si>
  <si>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</si>
  <si>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</si>
  <si>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</si>
  <si>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</si>
  <si>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</si>
  <si>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</si>
  <si>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</si>
  <si>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</si>
  <si>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</si>
  <si>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</si>
  <si>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</si>
  <si>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</si>
  <si>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</si>
  <si>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</si>
  <si>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</si>
  <si>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</si>
  <si>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</si>
  <si>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</si>
  <si>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</si>
  <si>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</si>
  <si>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</si>
  <si>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</si>
  <si>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</si>
  <si>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</si>
  <si>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</si>
  <si>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</si>
  <si>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</si>
  <si>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</si>
  <si>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</si>
  <si>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</si>
  <si>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</si>
  <si>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</si>
  <si>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</si>
  <si>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</si>
  <si>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</si>
  <si>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</si>
  <si>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</si>
  <si>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</si>
  <si>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</si>
  <si>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</si>
  <si>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</si>
  <si>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</si>
  <si>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</si>
  <si>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</si>
  <si>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</si>
  <si>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</si>
  <si>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</si>
  <si>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</si>
  <si>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</si>
  <si>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</si>
  <si>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</si>
  <si>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</si>
  <si>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</si>
  <si>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</si>
  <si>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</si>
  <si>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</si>
  <si>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</si>
  <si>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</si>
  <si>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</si>
  <si>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</si>
  <si>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</si>
  <si>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</si>
  <si>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</si>
  <si>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</si>
  <si>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</si>
  <si>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</si>
  <si>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</si>
  <si>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</si>
  <si>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</si>
  <si>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</si>
  <si>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</si>
  <si>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</si>
  <si>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</si>
  <si>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</si>
  <si>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</si>
  <si>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</si>
  <si>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</si>
  <si>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</si>
  <si>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</si>
  <si>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</si>
  <si>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</si>
  <si>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</si>
  <si>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</si>
  <si>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</si>
  <si>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</si>
  <si>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</si>
  <si>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</si>
  <si>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</si>
  <si>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</si>
  <si>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</si>
  <si>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</si>
  <si>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</si>
  <si>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</si>
  <si>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</si>
  <si>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</si>
  <si>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</si>
  <si>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</si>
  <si>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</si>
  <si>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</si>
  <si>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</si>
  <si>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</si>
  <si>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</si>
  <si>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</si>
  <si>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</si>
  <si>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</si>
  <si>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</si>
  <si>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</si>
  <si>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</si>
  <si>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</si>
  <si>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</si>
  <si>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</si>
  <si>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</si>
  <si>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</si>
  <si>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</si>
  <si>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</si>
  <si>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</si>
  <si>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</si>
  <si>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</si>
  <si>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</si>
  <si>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</si>
  <si>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</si>
  <si>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</si>
  <si>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</si>
  <si>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</si>
  <si>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</si>
  <si>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</si>
  <si>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</si>
  <si>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</si>
  <si>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</si>
  <si>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</si>
  <si>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</si>
  <si>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</si>
  <si>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</si>
  <si>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</si>
  <si>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</si>
  <si>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</si>
  <si>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</si>
  <si>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</si>
  <si>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</si>
  <si>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</si>
  <si>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</si>
  <si>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</si>
  <si>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</si>
  <si>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</si>
  <si>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</si>
  <si>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</si>
  <si>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</si>
  <si>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</si>
  <si>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</si>
  <si>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</si>
  <si>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</si>
  <si>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</si>
  <si>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</si>
  <si>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</si>
  <si>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</si>
  <si>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</si>
  <si>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</si>
  <si>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</si>
  <si>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</si>
  <si>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</si>
  <si>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</si>
  <si>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</si>
  <si>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</si>
  <si>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</si>
  <si>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</si>
  <si>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</si>
  <si>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</si>
  <si>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</si>
  <si>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</si>
  <si>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</si>
  <si>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</si>
  <si>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</si>
  <si>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</si>
  <si>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</si>
  <si>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</si>
  <si>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</si>
  <si>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</si>
  <si>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</si>
  <si>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</si>
  <si>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</si>
  <si>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</si>
  <si>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</si>
  <si>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</si>
  <si>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</si>
  <si>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</si>
  <si>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</si>
  <si>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</si>
  <si>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</si>
  <si>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</si>
  <si>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</si>
  <si>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</si>
  <si>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</si>
  <si>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</si>
  <si>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</si>
  <si>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</si>
  <si>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</si>
  <si>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</si>
  <si>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</si>
  <si>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</si>
  <si>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</si>
  <si>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</si>
  <si>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</si>
  <si>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</si>
  <si>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</si>
  <si>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</si>
  <si>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</si>
  <si>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</si>
  <si>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</si>
  <si>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</si>
  <si>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</si>
  <si>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</si>
  <si>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</si>
  <si>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</si>
  <si>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</si>
  <si>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</si>
  <si>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</si>
  <si>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</si>
  <si>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</si>
  <si>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</si>
  <si>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</si>
  <si>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</si>
  <si>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</si>
  <si>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</si>
  <si>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</si>
  <si>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</si>
  <si>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</si>
  <si>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</si>
  <si>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</si>
  <si>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</si>
  <si>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</si>
  <si>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</si>
  <si>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</si>
  <si>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</si>
  <si>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</si>
  <si>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</si>
  <si>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</si>
  <si>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</si>
  <si>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</si>
  <si>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</si>
  <si>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</si>
  <si>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</si>
  <si>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</si>
  <si>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</si>
  <si>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</si>
  <si>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</si>
  <si>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</si>
  <si>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</si>
  <si>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</si>
  <si>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</si>
  <si>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</si>
  <si>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</si>
  <si>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</si>
  <si>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</si>
  <si>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</si>
  <si>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</si>
  <si>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</si>
  <si>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</si>
  <si>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</si>
  <si>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</si>
  <si>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</si>
  <si>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</si>
  <si>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</si>
  <si>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</si>
  <si>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</si>
  <si>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</si>
  <si>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</si>
  <si>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</si>
  <si>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</si>
  <si>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</si>
  <si>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</si>
  <si>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</si>
  <si>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</si>
  <si>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</si>
  <si>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</si>
  <si>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</si>
  <si>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</si>
  <si>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</si>
  <si>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</si>
  <si>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</si>
  <si>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</si>
  <si>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</si>
  <si>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</si>
  <si>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</si>
  <si>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</si>
  <si>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</si>
  <si>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</si>
  <si>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</si>
  <si>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</si>
  <si>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</si>
  <si>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</si>
  <si>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</si>
  <si>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</si>
  <si>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</si>
  <si>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</si>
  <si>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</si>
  <si>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</si>
  <si>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</si>
  <si>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</si>
  <si>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</si>
  <si>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</si>
  <si>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</si>
  <si>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</si>
  <si>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</si>
  <si>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</si>
  <si>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</si>
  <si>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</si>
  <si>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</si>
  <si>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</si>
  <si>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</si>
  <si>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</si>
  <si>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</si>
  <si>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</si>
  <si>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</si>
  <si>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</si>
  <si>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</si>
  <si>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</si>
  <si>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</si>
  <si>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</si>
  <si>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</si>
  <si>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</si>
  <si>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</si>
  <si>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</si>
  <si>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</si>
  <si>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</si>
  <si>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</si>
  <si>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</si>
  <si>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</si>
  <si>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</si>
  <si>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</si>
  <si>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</si>
  <si>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</si>
  <si>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</si>
  <si>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</si>
  <si>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</si>
  <si>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</si>
  <si>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</si>
  <si>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</si>
  <si>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</si>
  <si>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</si>
  <si>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</si>
  <si>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</si>
  <si>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</si>
  <si>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</si>
  <si>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</si>
  <si>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</si>
  <si>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</si>
  <si>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</si>
  <si>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</si>
  <si>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</si>
  <si>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</si>
  <si>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</si>
  <si>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</si>
  <si>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</si>
  <si>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</si>
  <si>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</si>
  <si>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</si>
  <si>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</si>
  <si>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</si>
  <si>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</si>
  <si>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</si>
  <si>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</si>
  <si>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</si>
  <si>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</si>
  <si>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</si>
  <si>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</si>
  <si>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</si>
  <si>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</si>
  <si>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</si>
  <si>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</si>
  <si>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</si>
  <si>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</si>
  <si>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</si>
  <si>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</si>
  <si>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</si>
  <si>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</si>
  <si>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</si>
  <si>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</si>
  <si>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</si>
  <si>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</si>
  <si>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</si>
  <si>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</si>
  <si>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</si>
  <si>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</si>
  <si>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</si>
  <si>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</si>
  <si>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</si>
  <si>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</si>
  <si>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</si>
  <si>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</si>
  <si>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</si>
  <si>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</si>
  <si>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</si>
  <si>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</si>
  <si>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</si>
  <si>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</si>
  <si>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</si>
  <si>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</si>
  <si>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</si>
  <si>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</si>
  <si>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</si>
  <si>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</si>
  <si>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</si>
  <si>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</si>
  <si>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</si>
  <si>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</si>
  <si>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</si>
  <si>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</si>
  <si>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</si>
  <si>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</si>
  <si>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</si>
  <si>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</si>
  <si>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</si>
  <si>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</si>
  <si>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</si>
  <si>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</si>
  <si>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</si>
  <si>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</si>
  <si>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</si>
  <si>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</si>
  <si>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</si>
  <si>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</si>
  <si>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</si>
  <si>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</si>
  <si>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</si>
  <si>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</si>
  <si>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</si>
  <si>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</si>
  <si>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</si>
  <si>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</si>
  <si>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</si>
  <si>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</si>
  <si>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</si>
  <si>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</si>
  <si>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</si>
  <si>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</si>
  <si>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</si>
  <si>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</si>
  <si>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</si>
  <si>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</si>
  <si>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</si>
  <si>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</si>
  <si>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</si>
  <si>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</si>
  <si>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</si>
  <si>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</si>
  <si>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</si>
  <si>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</si>
  <si>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</si>
  <si>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</si>
  <si>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</si>
  <si>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</si>
  <si>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</si>
  <si>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</si>
  <si>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</si>
  <si>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</si>
  <si>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</si>
  <si>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</si>
  <si>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</si>
  <si>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</si>
  <si>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</si>
  <si>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</si>
  <si>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</si>
  <si>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</si>
  <si>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</si>
  <si>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</si>
  <si>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</si>
  <si>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</si>
  <si>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</si>
  <si>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</si>
  <si>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</si>
  <si>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</si>
  <si>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</si>
  <si>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</si>
  <si>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</si>
  <si>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</si>
  <si>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</si>
  <si>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</si>
  <si>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</si>
  <si>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</si>
  <si>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</si>
  <si>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</si>
  <si>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</si>
  <si>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</si>
  <si>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</si>
  <si>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</si>
  <si>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</si>
  <si>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</si>
  <si>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</si>
  <si>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</si>
  <si>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</si>
  <si>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</si>
  <si>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</si>
  <si>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</si>
  <si>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</si>
  <si>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</si>
  <si>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</si>
  <si>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</si>
  <si>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</si>
  <si>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</si>
  <si>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</si>
  <si>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</si>
  <si>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</si>
  <si>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</si>
  <si>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</si>
  <si>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</si>
  <si>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</si>
  <si>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</si>
  <si>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</si>
  <si>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</si>
  <si>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</si>
  <si>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</si>
  <si>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</si>
  <si>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</si>
  <si>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</si>
  <si>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</si>
  <si>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</si>
  <si>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</si>
  <si>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</si>
  <si>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</si>
  <si>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</si>
  <si>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</si>
  <si>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</si>
  <si>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</si>
  <si>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</si>
  <si>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</si>
  <si>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</si>
  <si>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</si>
  <si>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</si>
  <si>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</si>
  <si>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</si>
  <si>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</si>
  <si>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</si>
  <si>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</si>
  <si>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</si>
  <si>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</si>
  <si>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</si>
  <si>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</si>
  <si>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</si>
  <si>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</si>
  <si>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</si>
  <si>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</si>
  <si>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</si>
  <si>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</si>
  <si>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</si>
  <si>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</si>
  <si>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</si>
  <si>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</si>
  <si>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</si>
  <si>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</si>
  <si>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</si>
  <si>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</si>
  <si>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</si>
  <si>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</si>
  <si>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</si>
  <si>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</si>
  <si>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</si>
  <si>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</si>
  <si>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</si>
  <si>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</si>
  <si>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</si>
  <si>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</si>
  <si>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</si>
  <si>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</si>
  <si>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</si>
  <si>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</si>
  <si>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</si>
  <si>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</si>
  <si>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</si>
  <si>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</si>
  <si>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</si>
  <si>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</si>
  <si>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</si>
  <si>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</si>
  <si>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</si>
  <si>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</si>
  <si>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</si>
  <si>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</si>
  <si>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</si>
  <si>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</si>
  <si>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</si>
  <si>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</si>
  <si>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</si>
  <si>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</si>
  <si>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</si>
  <si>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</si>
  <si>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</si>
  <si>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</si>
  <si>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</si>
  <si>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</si>
  <si>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</si>
  <si>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</si>
  <si>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</si>
  <si>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</si>
  <si>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</si>
  <si>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</si>
  <si>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</si>
  <si>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</si>
  <si>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</si>
  <si>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</si>
  <si>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</si>
  <si>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</si>
  <si>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</si>
  <si>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</si>
  <si>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</si>
  <si>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</si>
  <si>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</si>
  <si>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</si>
  <si>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</si>
  <si>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</si>
  <si>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</si>
  <si>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</si>
  <si>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</si>
  <si>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</si>
  <si>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</si>
  <si>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</si>
  <si>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</si>
  <si>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</si>
  <si>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</si>
  <si>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</si>
  <si>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</si>
  <si>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</si>
  <si>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</si>
  <si>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</si>
  <si>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</si>
  <si>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</si>
  <si>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</si>
  <si>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</si>
  <si>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</si>
  <si>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</si>
  <si>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</si>
  <si>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</si>
  <si>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</si>
  <si>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</si>
  <si>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</si>
  <si>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</si>
  <si>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</si>
  <si>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</si>
  <si>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</si>
  <si>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</si>
  <si>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</si>
  <si>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</si>
  <si>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</si>
  <si>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</si>
  <si>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</si>
  <si>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</si>
  <si>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</si>
  <si>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</si>
  <si>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</si>
  <si>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</si>
  <si>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</si>
  <si>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</si>
  <si>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</si>
  <si>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</si>
  <si>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</si>
  <si>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</si>
  <si>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</si>
  <si>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</si>
  <si>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</si>
  <si>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</si>
  <si>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</si>
  <si>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</si>
  <si>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</si>
  <si>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</si>
  <si>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</si>
  <si>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</si>
  <si>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</si>
  <si>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</si>
  <si>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</si>
  <si>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</si>
  <si>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</si>
  <si>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</si>
  <si>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</si>
  <si>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</si>
  <si>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</si>
  <si>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</si>
  <si>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</si>
  <si>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</si>
  <si>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</si>
  <si>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</si>
  <si>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</si>
  <si>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</si>
  <si>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</si>
  <si>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</si>
  <si>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</si>
  <si>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</si>
  <si>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</si>
  <si>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</si>
  <si>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</si>
  <si>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</si>
  <si>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</si>
  <si>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</si>
  <si>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</si>
  <si>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</si>
  <si>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</si>
  <si>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</si>
  <si>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</si>
  <si>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</si>
  <si>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</si>
  <si>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</si>
  <si>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</si>
  <si>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</si>
  <si>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</si>
  <si>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</si>
  <si>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</si>
  <si>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</si>
  <si>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</si>
  <si>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</si>
  <si>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</si>
  <si>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</si>
  <si>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</si>
  <si>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</si>
  <si>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</si>
  <si>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</si>
  <si>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</si>
  <si>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</si>
  <si>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</si>
  <si>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</si>
  <si>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</si>
  <si>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</si>
  <si>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</si>
  <si>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</si>
  <si>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</si>
  <si>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</si>
  <si>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</si>
  <si>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</si>
  <si>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</si>
  <si>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</si>
  <si>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</si>
  <si>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</si>
  <si>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</si>
  <si>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</si>
  <si>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</si>
  <si>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</si>
  <si>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</si>
  <si>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</si>
  <si>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</si>
  <si>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</si>
  <si>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</si>
  <si>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</si>
  <si>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</si>
  <si>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</si>
  <si>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</si>
  <si>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</si>
  <si>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</si>
  <si>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</si>
  <si>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</si>
  <si>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</si>
  <si>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</si>
  <si>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</si>
  <si>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</si>
  <si>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</si>
  <si>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</si>
  <si>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</si>
  <si>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</si>
  <si>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</si>
  <si>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</si>
  <si>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</si>
  <si>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</si>
  <si>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</si>
  <si>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</si>
  <si>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</si>
  <si>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</si>
  <si>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</si>
  <si>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</si>
  <si>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</si>
  <si>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</si>
  <si>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</si>
  <si>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</si>
  <si>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</si>
  <si>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</si>
  <si>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</si>
  <si>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</si>
  <si>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</si>
  <si>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</si>
  <si>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</si>
  <si>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</si>
  <si>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</si>
  <si>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</si>
  <si>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</si>
  <si>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</si>
  <si>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</si>
  <si>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</si>
  <si>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</si>
  <si>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</si>
  <si>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</si>
  <si>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</si>
  <si>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</si>
  <si>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</si>
  <si>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</si>
  <si>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</si>
  <si>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</si>
  <si>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</si>
  <si>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</si>
  <si>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</si>
  <si>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</si>
  <si>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</si>
  <si>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</si>
  <si>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</si>
  <si>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</si>
  <si>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</si>
  <si>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</si>
  <si>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</si>
  <si>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</si>
  <si>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</si>
  <si>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</si>
  <si>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</si>
  <si>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</si>
  <si>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</si>
  <si>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</si>
  <si>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</si>
  <si>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</si>
  <si>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</si>
  <si>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</si>
  <si>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</si>
  <si>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</si>
  <si>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</si>
  <si>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</si>
  <si>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</si>
  <si>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</si>
  <si>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</si>
  <si>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</si>
  <si>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</si>
  <si>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</si>
  <si>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</si>
  <si>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</si>
  <si>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</si>
  <si>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</si>
  <si>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</si>
  <si>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</si>
  <si>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</si>
  <si>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</si>
  <si>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</si>
  <si>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</si>
  <si>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</si>
  <si>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</si>
  <si>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</si>
  <si>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</si>
  <si>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</si>
  <si>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</si>
  <si>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</si>
  <si>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</si>
  <si>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</si>
  <si>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</si>
  <si>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</si>
  <si>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</si>
  <si>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</si>
  <si>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</si>
  <si>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</si>
  <si>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</si>
  <si>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</si>
  <si>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</si>
  <si>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</si>
  <si>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</si>
  <si>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</si>
  <si>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</si>
  <si>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</si>
  <si>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</si>
  <si>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</si>
  <si>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</si>
  <si>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</si>
  <si>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</si>
  <si>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</si>
  <si>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</si>
  <si>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</si>
  <si>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</si>
  <si>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</si>
  <si>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</si>
  <si>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</si>
  <si>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</si>
  <si>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</si>
  <si>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</si>
  <si>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</si>
  <si>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</si>
  <si>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</si>
  <si>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</si>
  <si>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</si>
  <si>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</si>
  <si>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</si>
  <si>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</si>
  <si>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</si>
  <si>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</si>
  <si>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</si>
  <si>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</si>
  <si>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</si>
  <si>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</si>
  <si>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</si>
  <si>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</si>
  <si>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</si>
  <si>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</si>
  <si>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</si>
  <si>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</si>
  <si>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</si>
  <si>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</si>
  <si>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</si>
  <si>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</si>
  <si>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</si>
  <si>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</si>
  <si>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</si>
  <si>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</si>
  <si>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</si>
  <si>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</si>
  <si>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</si>
  <si>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</si>
  <si>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</si>
  <si>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</si>
  <si>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</si>
  <si>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</si>
  <si>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</si>
  <si>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</si>
  <si>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</si>
  <si>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</si>
  <si>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</si>
  <si>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</si>
  <si>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</si>
  <si>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</si>
  <si>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</si>
  <si>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</si>
  <si>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</si>
  <si>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</si>
  <si>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</si>
  <si>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</si>
  <si>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</si>
  <si>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</si>
  <si>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</si>
  <si>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</si>
  <si>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</si>
  <si>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</si>
  <si>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</si>
  <si>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</si>
  <si>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</si>
  <si>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</si>
  <si>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</si>
  <si>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</si>
  <si>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</si>
  <si>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</si>
  <si>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</si>
  <si>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</si>
  <si>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</si>
  <si>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</si>
  <si>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</si>
  <si>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</si>
  <si>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</si>
  <si>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</si>
  <si>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</si>
  <si>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</si>
  <si>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</si>
  <si>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</si>
  <si>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</si>
  <si>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</si>
  <si>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</si>
  <si>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</si>
  <si>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</si>
  <si>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</si>
  <si>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</si>
  <si>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</si>
  <si>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</si>
  <si>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</si>
  <si>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</si>
  <si>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</si>
  <si>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</si>
  <si>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</si>
  <si>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</si>
  <si>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</si>
  <si>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</si>
  <si>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</si>
  <si>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</si>
  <si>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</si>
  <si>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</si>
  <si>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</si>
  <si>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</si>
  <si>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</si>
  <si>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</si>
  <si>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</si>
  <si>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</si>
  <si>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</si>
  <si>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</si>
  <si>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</si>
  <si>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</si>
  <si>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</si>
  <si>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</si>
  <si>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</si>
  <si>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</si>
  <si>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</si>
  <si>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</si>
  <si>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</si>
  <si>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</si>
  <si>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</si>
  <si>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</si>
  <si>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</si>
  <si>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</si>
  <si>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</si>
  <si>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</si>
  <si>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</si>
  <si>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</si>
  <si>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</si>
  <si>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</si>
  <si>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</si>
  <si>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</si>
  <si>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</si>
  <si>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</si>
  <si>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</si>
  <si>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</si>
  <si>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</si>
  <si>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</si>
  <si>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</si>
  <si>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</si>
  <si>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</si>
  <si>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</si>
  <si>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</si>
  <si>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</si>
  <si>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</si>
  <si>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</si>
  <si>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</si>
  <si>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</si>
  <si>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</si>
  <si>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</si>
  <si>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</si>
  <si>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</si>
  <si>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</si>
  <si>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</si>
  <si>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</si>
  <si>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</si>
  <si>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</si>
  <si>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</si>
  <si>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</si>
  <si>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</si>
  <si>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</si>
  <si>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</si>
  <si>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</si>
  <si>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</si>
  <si>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</si>
  <si>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</si>
  <si>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</si>
  <si>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</si>
  <si>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</si>
  <si>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</si>
  <si>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</si>
  <si>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</si>
  <si>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</si>
  <si>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</si>
  <si>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</si>
  <si>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</si>
  <si>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</si>
  <si>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</si>
  <si>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</si>
  <si>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</si>
  <si>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</si>
  <si>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</si>
  <si>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</si>
  <si>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</si>
  <si>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</si>
  <si>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</si>
  <si>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</si>
  <si>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</si>
  <si>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</si>
  <si>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</si>
  <si>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</si>
  <si>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</si>
  <si>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</si>
  <si>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</si>
  <si>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</si>
  <si>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</si>
  <si>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</si>
  <si>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</si>
  <si>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</si>
  <si>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</si>
  <si>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</si>
  <si>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</si>
  <si>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</si>
  <si>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</si>
  <si>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</si>
  <si>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</si>
  <si>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</si>
  <si>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</si>
  <si>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</si>
  <si>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</si>
  <si>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</si>
  <si>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</si>
  <si>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</si>
  <si>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</si>
  <si>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</si>
  <si>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</si>
  <si>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</si>
  <si>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</si>
  <si>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</si>
  <si>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</si>
  <si>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</si>
  <si>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</si>
  <si>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</si>
  <si>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</si>
  <si>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</si>
  <si>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</si>
  <si>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</si>
  <si>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</si>
  <si>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</si>
  <si>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</si>
  <si>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</si>
  <si>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</si>
  <si>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</si>
  <si>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</si>
  <si>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</si>
  <si>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</si>
  <si>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</si>
  <si>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</si>
  <si>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</si>
  <si>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</si>
  <si>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</si>
  <si>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</si>
  <si>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</si>
  <si>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</si>
  <si>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</si>
  <si>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</si>
  <si>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</si>
  <si>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</si>
  <si>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</si>
  <si>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</si>
  <si>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</si>
  <si>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</si>
  <si>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</si>
  <si>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</si>
  <si>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</si>
  <si>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</si>
  <si>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</si>
  <si>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</si>
  <si>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</si>
  <si>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</si>
  <si>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</si>
  <si>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</si>
  <si>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</si>
  <si>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</si>
  <si>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</si>
  <si>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</si>
  <si>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</si>
  <si>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</si>
  <si>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</si>
  <si>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</si>
  <si>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</si>
  <si>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</si>
  <si>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</si>
  <si>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</si>
  <si>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</si>
  <si>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</si>
  <si>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</si>
  <si>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</si>
  <si>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</si>
  <si>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</si>
  <si>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</si>
  <si>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</si>
  <si>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</si>
  <si>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</si>
  <si>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</si>
  <si>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</si>
  <si>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</si>
  <si>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</si>
  <si>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</si>
  <si>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</si>
  <si>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</si>
  <si>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</si>
  <si>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</si>
  <si>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</si>
  <si>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</si>
  <si>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</si>
  <si>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</si>
  <si>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</si>
  <si>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</si>
  <si>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</si>
  <si>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</si>
  <si>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</si>
  <si>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</si>
  <si>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</si>
  <si>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</si>
  <si>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</si>
  <si>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</si>
  <si>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</si>
  <si>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</si>
  <si>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</si>
  <si>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</si>
  <si>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</si>
  <si>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</si>
  <si>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</si>
  <si>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</si>
  <si>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</si>
  <si>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</si>
  <si>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</si>
  <si>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</si>
  <si>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</si>
  <si>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</si>
  <si>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</si>
  <si>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</si>
  <si>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</si>
  <si>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</si>
  <si>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</si>
  <si>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</si>
  <si>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</si>
  <si>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</si>
  <si>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</si>
  <si>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</si>
  <si>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</si>
  <si>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</si>
  <si>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</si>
  <si>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</si>
  <si>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</si>
  <si>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</si>
  <si>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</si>
  <si>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</si>
  <si>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</si>
  <si>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</si>
  <si>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</si>
  <si>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</si>
  <si>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</si>
  <si>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</si>
  <si>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</si>
  <si>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</si>
  <si>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</si>
  <si>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</si>
  <si>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</si>
  <si>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</si>
  <si>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</si>
  <si>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</si>
  <si>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</si>
  <si>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</si>
  <si>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</si>
  <si>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</si>
  <si>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</si>
  <si>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</si>
  <si>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</si>
  <si>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</si>
  <si>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</si>
  <si>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</si>
  <si>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</si>
  <si>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</si>
  <si>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</si>
  <si>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</si>
  <si>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</si>
  <si>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</si>
  <si>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</si>
  <si>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</si>
  <si>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</si>
  <si>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</si>
  <si>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</si>
  <si>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</si>
  <si>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</si>
  <si>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</si>
  <si>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</si>
  <si>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</si>
  <si>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</si>
  <si>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</si>
  <si>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</si>
  <si>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</si>
  <si>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</si>
  <si>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</si>
  <si>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</si>
  <si>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</si>
  <si>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</si>
  <si>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</si>
  <si>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</si>
  <si>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</si>
  <si>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</si>
  <si>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</si>
  <si>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</si>
  <si>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</si>
  <si>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</si>
  <si>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</si>
  <si>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</si>
  <si>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</si>
  <si>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</si>
  <si>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</si>
  <si>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</si>
  <si>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</si>
  <si>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</si>
  <si>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</si>
  <si>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</si>
  <si>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</si>
  <si>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</si>
  <si>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</si>
  <si>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</si>
  <si>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</si>
  <si>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</si>
  <si>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</si>
  <si>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</si>
  <si>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</si>
  <si>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</si>
  <si>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</si>
  <si>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</si>
  <si>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</si>
  <si>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</si>
  <si>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</si>
  <si>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</si>
  <si>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</si>
  <si>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</si>
  <si>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</si>
  <si>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</si>
  <si>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</si>
  <si>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</si>
  <si>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</si>
  <si>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</si>
  <si>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</si>
  <si>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</si>
  <si>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</si>
  <si>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</si>
  <si>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</si>
  <si>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</si>
  <si>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</si>
  <si>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</si>
  <si>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</si>
  <si>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</si>
  <si>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</si>
  <si>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</si>
  <si>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</si>
  <si>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</si>
  <si>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</si>
  <si>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</si>
  <si>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</si>
  <si>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</si>
  <si>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</si>
  <si>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</si>
  <si>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</si>
  <si>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</si>
  <si>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</si>
  <si>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</si>
  <si>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</si>
  <si>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</si>
  <si>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</si>
  <si>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</si>
  <si>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</si>
  <si>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</si>
  <si>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</si>
  <si>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</si>
  <si>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</si>
  <si>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</si>
  <si>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</si>
  <si>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</si>
  <si>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</si>
  <si>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</si>
  <si>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</si>
  <si>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</si>
  <si>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</si>
  <si>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</si>
  <si>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</si>
  <si>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</si>
  <si>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</si>
  <si>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</si>
  <si>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</si>
  <si>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</si>
  <si>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</si>
  <si>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</si>
  <si>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</si>
  <si>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</si>
  <si>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</si>
  <si>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</si>
  <si>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</si>
  <si>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</si>
  <si>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</si>
  <si>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</si>
  <si>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</si>
  <si>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</si>
  <si>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</si>
  <si>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</si>
  <si>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</si>
  <si>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</si>
  <si>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</si>
  <si>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</si>
  <si>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</si>
  <si>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</si>
  <si>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</si>
  <si>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</si>
  <si>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</si>
  <si>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</si>
  <si>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</si>
  <si>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</si>
  <si>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</si>
  <si>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</si>
  <si>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</si>
  <si>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</si>
  <si>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</si>
  <si>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</si>
  <si>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</si>
  <si>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</si>
  <si>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</si>
  <si>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</si>
  <si>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</si>
  <si>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</si>
  <si>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</si>
  <si>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</si>
  <si>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</si>
  <si>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</si>
  <si>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</si>
  <si>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</si>
  <si>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</si>
  <si>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</si>
  <si>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</si>
  <si>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</si>
  <si>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</si>
  <si>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</si>
  <si>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</si>
  <si>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</si>
  <si>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</si>
  <si>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</si>
  <si>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</si>
  <si>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</si>
  <si>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</si>
  <si>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</si>
  <si>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</si>
  <si>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</si>
  <si>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</si>
  <si>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</si>
  <si>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</si>
  <si>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</si>
  <si>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</si>
  <si>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</si>
  <si>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</si>
  <si>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</si>
  <si>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</si>
  <si>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</si>
  <si>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</si>
  <si>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</si>
  <si>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</si>
  <si>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</si>
  <si>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</si>
  <si>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</si>
  <si>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</si>
  <si>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</si>
  <si>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</si>
  <si>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</si>
  <si>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</si>
  <si>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</si>
  <si>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</si>
  <si>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</si>
  <si>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</si>
  <si>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</si>
  <si>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</si>
  <si>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</si>
  <si>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</si>
  <si>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</si>
  <si>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</si>
  <si>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</si>
  <si>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</si>
  <si>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</si>
  <si>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</si>
  <si>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</si>
  <si>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</si>
  <si>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</si>
  <si>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</si>
  <si>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</si>
  <si>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</si>
  <si>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</si>
  <si>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</si>
  <si>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</si>
  <si>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</si>
  <si>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</si>
  <si>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</si>
  <si>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</si>
  <si>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</si>
  <si>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</si>
  <si>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</si>
  <si>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</si>
  <si>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</si>
  <si>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</si>
  <si>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</si>
  <si>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</si>
  <si>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</si>
  <si>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</si>
  <si>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</si>
  <si>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</si>
  <si>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</si>
  <si>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</si>
  <si>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</si>
  <si>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</si>
  <si>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</si>
  <si>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</si>
  <si>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</si>
  <si>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</si>
  <si>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</si>
  <si>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</si>
  <si>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</si>
  <si>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</si>
  <si>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</si>
  <si>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</si>
  <si>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</si>
  <si>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</si>
  <si>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</si>
  <si>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</si>
  <si>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</si>
  <si>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</si>
  <si>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</si>
  <si>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</si>
  <si>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</si>
  <si>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</si>
  <si>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</si>
  <si>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</si>
  <si>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</si>
  <si>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</si>
  <si>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</si>
  <si>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</si>
  <si>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</si>
  <si>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</si>
  <si>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</si>
  <si>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</si>
  <si>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</si>
  <si>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</si>
  <si>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</si>
  <si>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</si>
  <si>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</si>
  <si>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</si>
  <si>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</si>
  <si>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</si>
  <si>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</si>
  <si>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</si>
  <si>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</si>
  <si>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</si>
  <si>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</si>
  <si>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</si>
  <si>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</si>
  <si>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</si>
  <si>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</si>
  <si>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</si>
  <si>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</si>
  <si>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</si>
  <si>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</si>
  <si>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</si>
  <si>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</si>
  <si>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</si>
  <si>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</si>
  <si>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</si>
  <si>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</si>
  <si>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</si>
  <si>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</si>
  <si>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</si>
  <si>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</si>
  <si>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</si>
  <si>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</si>
  <si>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</si>
  <si>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</si>
  <si>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</si>
  <si>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</si>
  <si>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</si>
  <si>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</si>
  <si>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</si>
  <si>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</si>
  <si>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</si>
  <si>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</si>
  <si>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</si>
  <si>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</si>
  <si>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</si>
  <si>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</si>
  <si>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</si>
  <si>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</si>
  <si>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</si>
  <si>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</si>
  <si>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</si>
  <si>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</si>
  <si>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</si>
  <si>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</si>
  <si>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</si>
  <si>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</si>
  <si>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</si>
  <si>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</si>
  <si>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</si>
  <si>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</si>
  <si>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</si>
  <si>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</si>
  <si>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</si>
  <si>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</si>
  <si>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</si>
  <si>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</si>
  <si>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</si>
  <si>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</si>
  <si>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</si>
  <si>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</si>
  <si>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</si>
  <si>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</si>
  <si>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</si>
  <si>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</si>
  <si>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</si>
  <si>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</si>
  <si>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</si>
  <si>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</si>
  <si>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</si>
  <si>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</si>
  <si>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</si>
  <si>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</si>
  <si>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</si>
  <si>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</si>
  <si>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</si>
  <si>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</si>
  <si>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</si>
  <si>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</si>
  <si>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</si>
  <si>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</si>
  <si>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</si>
  <si>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</si>
  <si>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</si>
  <si>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</si>
  <si>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</si>
  <si>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</si>
  <si>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</si>
  <si>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</si>
  <si>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</si>
  <si>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</si>
  <si>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</si>
  <si>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</si>
  <si>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</si>
  <si>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</si>
  <si>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</si>
  <si>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</si>
  <si>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</si>
  <si>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</si>
  <si>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</si>
  <si>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</si>
  <si>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</si>
  <si>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</si>
  <si>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</si>
  <si>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</si>
  <si>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</si>
  <si>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</si>
  <si>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</si>
  <si>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</si>
  <si>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</si>
  <si>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</si>
  <si>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</si>
  <si>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</si>
  <si>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</si>
  <si>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</si>
  <si>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</si>
  <si>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</si>
  <si>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</si>
  <si>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</si>
  <si>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</si>
  <si>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</si>
  <si>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</si>
  <si>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</si>
  <si>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</si>
  <si>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</si>
  <si>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</si>
  <si>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</si>
  <si>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</si>
  <si>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</si>
  <si>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</si>
  <si>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</si>
  <si>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</si>
  <si>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</si>
  <si>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</si>
  <si>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</si>
  <si>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</si>
  <si>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</si>
  <si>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</si>
  <si>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</si>
  <si>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</si>
  <si>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</si>
  <si>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</si>
  <si>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</si>
  <si>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</si>
  <si>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</si>
  <si>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</si>
  <si>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</si>
  <si>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</si>
  <si>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</si>
  <si>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</si>
  <si>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</si>
  <si>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</si>
  <si>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</si>
  <si>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</si>
  <si>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</si>
  <si>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</si>
  <si>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</si>
  <si>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</si>
  <si>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</si>
  <si>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</si>
  <si>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</si>
  <si>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</si>
  <si>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</si>
  <si>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</si>
  <si>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</si>
  <si>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</si>
  <si>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</si>
  <si>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</si>
  <si>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</si>
  <si>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</si>
  <si>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</si>
  <si>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</si>
  <si>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</si>
  <si>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</si>
  <si>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</si>
  <si>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</si>
  <si>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</si>
  <si>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</si>
  <si>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</si>
  <si>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</si>
  <si>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</si>
  <si>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</si>
  <si>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</si>
  <si>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</si>
  <si>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</si>
  <si>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</si>
  <si>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</si>
  <si>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</si>
  <si>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</si>
  <si>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</si>
  <si>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</si>
  <si>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</si>
  <si>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</si>
  <si>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</si>
  <si>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</si>
  <si>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</si>
  <si>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</si>
  <si>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</si>
  <si>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</si>
  <si>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</si>
  <si>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</si>
  <si>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</si>
  <si>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</si>
  <si>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</si>
  <si>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</si>
  <si>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</si>
  <si>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</si>
  <si>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</si>
  <si>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</si>
  <si>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</si>
  <si>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</si>
  <si>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</si>
  <si>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</si>
  <si>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</si>
  <si>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</si>
  <si>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</si>
  <si>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</si>
  <si>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</si>
  <si>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</si>
  <si>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</si>
  <si>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</si>
  <si>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</si>
  <si>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</si>
  <si>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</si>
  <si>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</si>
  <si>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</si>
  <si>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</si>
  <si>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</si>
  <si>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</si>
  <si>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</si>
  <si>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</si>
  <si>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</si>
  <si>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</si>
  <si>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</si>
  <si>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</si>
  <si>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</si>
  <si>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</si>
  <si>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</si>
  <si>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</si>
  <si>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</si>
  <si>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</si>
  <si>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</si>
  <si>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</si>
  <si>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</si>
  <si>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</si>
  <si>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</si>
  <si>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</si>
  <si>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</si>
  <si>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</si>
  <si>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</si>
  <si>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</si>
  <si>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</si>
  <si>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</si>
  <si>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</si>
  <si>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</si>
  <si>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</si>
  <si>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</si>
  <si>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</si>
  <si>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</si>
  <si>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</si>
  <si>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</si>
  <si>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</si>
  <si>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</si>
  <si>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</si>
  <si>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</si>
  <si>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</si>
  <si>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</si>
  <si>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</si>
  <si>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</si>
  <si>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</si>
  <si>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</si>
  <si>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</si>
  <si>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</si>
  <si>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</si>
  <si>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</si>
  <si>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</si>
  <si>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</si>
  <si>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</si>
  <si>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</si>
  <si>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</si>
  <si>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</si>
  <si>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</si>
  <si>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</si>
  <si>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</si>
  <si>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</si>
  <si>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</si>
  <si>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</si>
  <si>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</si>
  <si>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</si>
  <si>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</si>
  <si>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</si>
  <si>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</si>
  <si>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</si>
  <si>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</si>
  <si>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</si>
  <si>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</si>
  <si>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</si>
  <si>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</si>
  <si>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</si>
  <si>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</si>
  <si>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</si>
  <si>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</si>
  <si>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</si>
  <si>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</si>
  <si>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</si>
  <si>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</si>
  <si>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</si>
  <si>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</si>
  <si>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</si>
  <si>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</si>
  <si>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</si>
  <si>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</si>
  <si>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</si>
  <si>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</si>
  <si>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</si>
  <si>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</si>
  <si>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</si>
  <si>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</si>
  <si>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</si>
  <si>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</si>
  <si>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</si>
  <si>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</si>
  <si>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</si>
  <si>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</si>
  <si>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</si>
  <si>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</si>
  <si>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</si>
  <si>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</si>
  <si>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</si>
  <si>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</si>
  <si>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</si>
  <si>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</si>
  <si>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</si>
  <si>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</si>
  <si>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</si>
  <si>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</si>
  <si>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</si>
  <si>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</si>
  <si>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</si>
  <si>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</si>
  <si>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</si>
  <si>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</si>
  <si>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</si>
  <si>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</si>
  <si>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</si>
  <si>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</si>
  <si>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</si>
  <si>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</si>
  <si>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</si>
  <si>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</si>
  <si>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</si>
  <si>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</si>
  <si>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</si>
  <si>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</si>
  <si>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</si>
  <si>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</si>
  <si>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</si>
  <si>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</si>
  <si>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</si>
  <si>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</si>
  <si>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</si>
  <si>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</si>
  <si>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</si>
  <si>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</si>
  <si>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</si>
  <si>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</si>
  <si>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</si>
  <si>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</si>
  <si>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</si>
  <si>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</si>
  <si>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</si>
  <si>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</si>
  <si>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</si>
  <si>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</si>
  <si>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</si>
  <si>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</si>
  <si>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</si>
  <si>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</si>
  <si>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</si>
  <si>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</si>
  <si>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</si>
  <si>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</si>
  <si>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</si>
  <si>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</si>
  <si>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</si>
  <si>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</si>
  <si>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</si>
  <si>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</si>
  <si>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</si>
  <si>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</si>
  <si>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</si>
  <si>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</si>
  <si>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</si>
  <si>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</si>
  <si>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</si>
  <si>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</si>
  <si>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</si>
  <si>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</si>
  <si>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</si>
  <si>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</si>
  <si>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</si>
  <si>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</si>
  <si>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</si>
  <si>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</si>
  <si>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</si>
  <si>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</si>
  <si>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</si>
  <si>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</si>
  <si>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</si>
  <si>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</si>
  <si>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</si>
  <si>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</si>
  <si>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</si>
  <si>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</si>
  <si>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</si>
  <si>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</si>
  <si>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</si>
  <si>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</si>
  <si>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</si>
  <si>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</si>
  <si>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</si>
  <si>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</si>
  <si>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</si>
  <si>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</si>
  <si>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</si>
  <si>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</si>
  <si>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</si>
  <si>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</si>
  <si>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</si>
  <si>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</si>
  <si>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</si>
  <si>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</si>
  <si>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</si>
  <si>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</si>
  <si>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</si>
  <si>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</si>
  <si>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</si>
  <si>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</si>
  <si>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</si>
  <si>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</si>
  <si>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</si>
  <si>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</si>
  <si>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</si>
  <si>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</si>
  <si>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</si>
  <si>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</si>
  <si>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</si>
  <si>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</si>
  <si>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</si>
  <si>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</si>
  <si>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</si>
  <si>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</si>
  <si>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</si>
  <si>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</si>
  <si>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</si>
  <si>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</si>
  <si>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</si>
  <si>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</si>
  <si>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</si>
  <si>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</si>
  <si>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</si>
  <si>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</si>
  <si>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</si>
  <si>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</si>
  <si>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</si>
  <si>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</si>
  <si>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</si>
  <si>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</si>
  <si>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</si>
  <si>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</si>
  <si>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</si>
  <si>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</si>
  <si>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</si>
  <si>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</si>
  <si>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</si>
  <si>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</si>
  <si>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</si>
  <si>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</si>
  <si>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</si>
  <si>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</si>
  <si>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</si>
  <si>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</si>
  <si>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</si>
  <si>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</si>
  <si>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</si>
  <si>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</si>
  <si>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</si>
  <si>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</si>
  <si>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</si>
  <si>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</si>
  <si>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</si>
  <si>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</si>
  <si>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</si>
  <si>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</si>
  <si>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</si>
  <si>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</si>
  <si>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</si>
  <si>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</si>
  <si>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</si>
  <si>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</si>
  <si>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</si>
  <si>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</si>
  <si>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</si>
  <si>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</si>
  <si>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</si>
  <si>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</si>
  <si>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</si>
  <si>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</si>
  <si>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</si>
  <si>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</si>
  <si>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</si>
  <si>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</si>
  <si>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</si>
  <si>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</si>
  <si>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</si>
  <si>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</si>
  <si>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</si>
  <si>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</si>
  <si>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</si>
  <si>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</si>
  <si>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</si>
  <si>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</si>
  <si>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</si>
  <si>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</si>
  <si>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</si>
  <si>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</si>
  <si>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</si>
  <si>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</si>
  <si>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</si>
  <si>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</si>
  <si>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</si>
  <si>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</si>
  <si>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</si>
  <si>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</si>
  <si>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</si>
  <si>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</si>
  <si>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</si>
  <si>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</si>
  <si>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</si>
  <si>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</si>
  <si>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</si>
  <si>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</si>
  <si>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</si>
  <si>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</si>
  <si>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</si>
  <si>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</si>
  <si>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</si>
  <si>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</si>
  <si>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</si>
  <si>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</si>
  <si>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</si>
  <si>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</si>
  <si>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</si>
  <si>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</si>
  <si>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</si>
  <si>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</si>
  <si>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</si>
  <si>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</si>
  <si>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</si>
  <si>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</si>
  <si>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</si>
  <si>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</si>
  <si>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</si>
  <si>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</si>
  <si>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</si>
  <si>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</si>
  <si>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</si>
  <si>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</si>
  <si>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</si>
  <si>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</si>
  <si>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</si>
  <si>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</si>
  <si>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</si>
  <si>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</si>
  <si>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</si>
  <si>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</si>
  <si>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</si>
  <si>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</si>
  <si>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</si>
  <si>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</si>
  <si>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</si>
  <si>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</si>
  <si>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</si>
  <si>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</si>
  <si>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</si>
  <si>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</si>
  <si>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</si>
  <si>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</si>
  <si>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</si>
  <si>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</si>
  <si>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</si>
  <si>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</si>
  <si>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</si>
  <si>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</si>
  <si>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</si>
  <si>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</si>
  <si>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</si>
  <si>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</si>
  <si>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</si>
  <si>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</si>
  <si>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</si>
  <si>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</si>
  <si>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</si>
  <si>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</si>
  <si>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</si>
  <si>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</si>
  <si>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</si>
  <si>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</si>
  <si>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</si>
  <si>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</si>
  <si>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</si>
  <si>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</si>
  <si>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</si>
  <si>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</si>
  <si>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</si>
  <si>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</si>
  <si>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</si>
  <si>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</si>
  <si>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</si>
  <si>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</si>
  <si>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</si>
  <si>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</si>
  <si>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</si>
  <si>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</si>
  <si>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</si>
  <si>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</si>
  <si>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</si>
  <si>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</si>
  <si>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</si>
  <si>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</si>
  <si>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</si>
  <si>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</si>
  <si>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</si>
  <si>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</si>
  <si>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</si>
  <si>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</si>
  <si>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</si>
  <si>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</si>
  <si>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</si>
  <si>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</si>
  <si>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</si>
  <si>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</si>
  <si>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</si>
  <si>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</si>
  <si>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</si>
  <si>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</si>
  <si>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</si>
  <si>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</si>
  <si>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</si>
  <si>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</si>
  <si>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</si>
  <si>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</si>
  <si>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</si>
  <si>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</si>
  <si>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</si>
  <si>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</si>
  <si>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</si>
  <si>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</si>
  <si>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</si>
  <si>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</si>
  <si>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</si>
  <si>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</si>
  <si>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</si>
  <si>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</si>
  <si>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</si>
  <si>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</si>
  <si>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</si>
  <si>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</si>
  <si>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</si>
  <si>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</si>
  <si>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</si>
  <si>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</si>
  <si>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</si>
  <si>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</si>
  <si>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</si>
  <si>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</si>
  <si>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</si>
  <si>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</si>
  <si>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</si>
  <si>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</si>
  <si>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</si>
  <si>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</si>
  <si>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</si>
  <si>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</si>
  <si>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</si>
  <si>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</si>
  <si>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</si>
  <si>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</si>
  <si>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</si>
  <si>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</si>
  <si>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</si>
  <si>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</si>
  <si>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</si>
  <si>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</si>
  <si>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</si>
  <si>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</si>
  <si>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</si>
  <si>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</si>
  <si>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</si>
  <si>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</si>
  <si>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</si>
  <si>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</si>
  <si>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</si>
  <si>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</si>
  <si>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</si>
  <si>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</si>
  <si>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</si>
  <si>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</si>
  <si>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</si>
  <si>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</si>
  <si>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</si>
  <si>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</si>
  <si>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</si>
  <si>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</si>
  <si>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</si>
  <si>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</si>
  <si>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</si>
  <si>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</si>
  <si>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</si>
  <si>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</si>
  <si>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</si>
  <si>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</si>
  <si>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</si>
  <si>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</si>
  <si>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</si>
  <si>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</si>
  <si>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</si>
  <si>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</si>
  <si>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</si>
  <si>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</si>
  <si>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</si>
  <si>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</si>
  <si>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</si>
  <si>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</si>
  <si>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</si>
  <si>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</si>
  <si>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</si>
  <si>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</si>
  <si>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</si>
  <si>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</si>
  <si>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</si>
  <si>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</si>
  <si>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</si>
  <si>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</si>
  <si>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</si>
  <si>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</si>
  <si>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</si>
  <si>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</si>
  <si>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</si>
  <si>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</si>
  <si>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</si>
  <si>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</si>
  <si>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</si>
  <si>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</si>
  <si>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</si>
  <si>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</si>
  <si>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</si>
  <si>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</si>
  <si>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</si>
  <si>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</si>
  <si>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</si>
  <si>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</si>
  <si>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</si>
  <si>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</si>
  <si>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</si>
  <si>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</si>
  <si>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</si>
  <si>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</si>
  <si>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</si>
  <si>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</si>
  <si>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</si>
  <si>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</si>
  <si>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</si>
  <si>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</si>
  <si>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</si>
  <si>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</si>
  <si>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</si>
  <si>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</si>
  <si>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</si>
  <si>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</si>
  <si>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</si>
  <si>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</si>
  <si>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</si>
  <si>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</si>
  <si>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</si>
  <si>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</si>
  <si>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</si>
  <si>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</si>
  <si>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</si>
  <si>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</si>
  <si>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</si>
  <si>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</si>
  <si>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</si>
  <si>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</si>
  <si>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</si>
  <si>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</si>
  <si>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</si>
  <si>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</si>
  <si>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</si>
  <si>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</si>
  <si>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</si>
  <si>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</si>
  <si>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</si>
  <si>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</si>
  <si>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</si>
  <si>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</si>
  <si>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</si>
  <si>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</si>
  <si>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</si>
  <si>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</si>
  <si>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</si>
  <si>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</si>
  <si>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</si>
  <si>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</si>
  <si>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</si>
  <si>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</si>
  <si>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</si>
  <si>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</si>
  <si>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</si>
  <si>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</si>
  <si>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</si>
  <si>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</si>
  <si>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</si>
  <si>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</si>
  <si>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</si>
  <si>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</si>
  <si>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</si>
  <si>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</si>
  <si>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</si>
  <si>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</si>
  <si>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</si>
  <si>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</si>
  <si>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</si>
  <si>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</si>
  <si>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</si>
  <si>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</si>
  <si>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</si>
  <si>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</si>
  <si>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</si>
  <si>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</si>
  <si>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</si>
  <si>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</si>
  <si>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</si>
  <si>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</si>
  <si>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</si>
  <si>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</si>
  <si>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</si>
  <si>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</si>
  <si>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</si>
  <si>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</si>
  <si>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</si>
  <si>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</si>
  <si>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</si>
  <si>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</si>
  <si>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</si>
  <si>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</si>
  <si>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</si>
  <si>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</si>
  <si>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</si>
  <si>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</si>
  <si>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</si>
  <si>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</si>
  <si>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</si>
  <si>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</si>
  <si>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</si>
  <si>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</si>
  <si>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</si>
  <si>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</si>
  <si>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</si>
  <si>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</si>
  <si>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</si>
  <si>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</si>
  <si>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</si>
  <si>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</si>
  <si>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</si>
  <si>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</si>
  <si>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</si>
  <si>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</si>
  <si>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</si>
  <si>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</si>
  <si>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</si>
  <si>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</si>
  <si>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</si>
  <si>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</si>
  <si>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</si>
  <si>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</si>
  <si>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</si>
  <si>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</si>
  <si>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</si>
  <si>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</si>
  <si>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</si>
  <si>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</si>
  <si>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</si>
  <si>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</si>
  <si>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</si>
  <si>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</si>
  <si>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</si>
  <si>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</si>
  <si>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</si>
  <si>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</si>
  <si>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</si>
  <si>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</si>
  <si>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</si>
  <si>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</si>
  <si>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</si>
  <si>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</si>
  <si>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</si>
  <si>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</si>
  <si>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</si>
  <si>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</si>
  <si>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</si>
  <si>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</si>
  <si>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</si>
  <si>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</si>
  <si>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</si>
  <si>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</si>
  <si>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</si>
  <si>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</si>
  <si>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</si>
  <si>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</si>
  <si>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</si>
  <si>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</si>
  <si>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</si>
  <si>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</si>
  <si>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</si>
  <si>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</si>
  <si>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</si>
  <si>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</si>
  <si>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</si>
  <si>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</si>
  <si>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</si>
  <si>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</si>
  <si>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</si>
  <si>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</si>
  <si>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</si>
  <si>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</si>
  <si>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</si>
  <si>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</si>
  <si>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</si>
  <si>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</si>
  <si>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</si>
  <si>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</si>
  <si>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</si>
  <si>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</si>
  <si>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</si>
  <si>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</si>
  <si>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</si>
  <si>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</si>
  <si>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</si>
  <si>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</si>
  <si>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</si>
  <si>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</si>
  <si>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</si>
  <si>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</si>
  <si>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</si>
  <si>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</si>
  <si>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</si>
  <si>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</si>
  <si>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</si>
  <si>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</si>
  <si>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</si>
  <si>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</si>
  <si>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</si>
  <si>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</si>
  <si>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</si>
  <si>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</si>
  <si>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</si>
  <si>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</si>
  <si>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</si>
  <si>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</si>
  <si>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</si>
  <si>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</si>
  <si>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</si>
  <si>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</si>
  <si>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</si>
  <si>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</si>
  <si>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</si>
  <si>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</si>
  <si>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</si>
  <si>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</si>
  <si>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</si>
  <si>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</si>
  <si>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</si>
  <si>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</si>
  <si>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</si>
  <si>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</si>
  <si>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</si>
  <si>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</si>
  <si>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</si>
  <si>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</si>
  <si>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</si>
  <si>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</si>
  <si>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</si>
  <si>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</si>
  <si>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</si>
  <si>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</si>
  <si>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</si>
  <si>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</si>
  <si>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</si>
  <si>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</si>
  <si>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</si>
  <si>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</si>
  <si>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</si>
  <si>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</si>
  <si>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</si>
  <si>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</si>
  <si>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</si>
  <si>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</si>
  <si>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</si>
  <si>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</si>
  <si>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</si>
  <si>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</si>
  <si>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</si>
  <si>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</si>
  <si>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</si>
  <si>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</si>
  <si>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</si>
  <si>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</si>
  <si>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</si>
  <si>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</si>
  <si>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</si>
  <si>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</si>
  <si>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</si>
  <si>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</si>
  <si>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</si>
  <si>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</si>
  <si>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</si>
  <si>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</si>
  <si>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</si>
  <si>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</si>
  <si>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</si>
  <si>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</si>
  <si>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</si>
  <si>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</si>
  <si>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</si>
  <si>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</si>
  <si>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</si>
  <si>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</si>
  <si>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</si>
  <si>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</si>
  <si>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</si>
  <si>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</si>
  <si>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</si>
  <si>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</si>
  <si>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</si>
  <si>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</si>
  <si>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</si>
  <si>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</si>
  <si>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</si>
  <si>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</si>
  <si>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</si>
  <si>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</si>
  <si>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</si>
  <si>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</si>
  <si>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</si>
  <si>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</si>
  <si>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</si>
  <si>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</si>
  <si>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</si>
  <si>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</si>
  <si>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</si>
  <si>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</si>
  <si>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</si>
  <si>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</si>
  <si>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</si>
  <si>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</si>
  <si>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</si>
  <si>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</si>
  <si>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</si>
  <si>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</si>
  <si>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</si>
  <si>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</si>
  <si>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</si>
  <si>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</si>
  <si>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</si>
  <si>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</si>
  <si>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</si>
  <si>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</si>
  <si>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</si>
  <si>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</si>
  <si>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</si>
  <si>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</si>
  <si>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</si>
  <si>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</si>
  <si>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</si>
  <si>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</si>
  <si>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</si>
  <si>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</si>
  <si>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</si>
  <si>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</si>
  <si>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</si>
  <si>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</si>
  <si>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</si>
  <si>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</si>
  <si>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</si>
  <si>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</si>
  <si>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</si>
  <si>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</si>
  <si>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</si>
  <si>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</si>
  <si>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</si>
  <si>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</si>
  <si>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</si>
  <si>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</si>
  <si>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</si>
  <si>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</si>
  <si>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</si>
  <si>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</si>
  <si>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</si>
  <si>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</si>
  <si>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</si>
  <si>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</si>
  <si>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</si>
  <si>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</si>
  <si>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</si>
  <si>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</si>
  <si>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</si>
  <si>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</si>
  <si>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</si>
  <si>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</si>
  <si>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</si>
  <si>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</si>
  <si>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</si>
  <si>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</si>
  <si>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</si>
  <si>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</si>
  <si>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</si>
  <si>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</si>
  <si>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</si>
  <si>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</si>
  <si>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</si>
  <si>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</si>
  <si>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</si>
  <si>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</si>
  <si>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</si>
  <si>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</si>
  <si>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</si>
  <si>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</si>
  <si>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</si>
  <si>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</si>
  <si>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</si>
  <si>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</si>
  <si>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</si>
  <si>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</si>
  <si>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</si>
  <si>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</si>
  <si>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</si>
  <si>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</si>
  <si>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</si>
  <si>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</si>
  <si>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</si>
  <si>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</si>
  <si>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</si>
  <si>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</si>
  <si>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</si>
  <si>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</si>
  <si>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</si>
  <si>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</si>
  <si>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</si>
  <si>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</si>
  <si>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</si>
  <si>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</si>
  <si>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</si>
  <si>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</si>
  <si>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</si>
  <si>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</si>
  <si>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</si>
  <si>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</si>
  <si>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</si>
  <si>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</si>
  <si>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</si>
  <si>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</si>
  <si>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</si>
  <si>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</si>
  <si>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</si>
  <si>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</si>
  <si>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</si>
  <si>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</si>
  <si>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</si>
  <si>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</si>
  <si>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</si>
  <si>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</si>
  <si>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</si>
  <si>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</si>
  <si>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</si>
  <si>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</si>
  <si>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</si>
  <si>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</si>
  <si>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</si>
  <si>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</si>
  <si>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</si>
  <si>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</si>
  <si>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</si>
  <si>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</si>
  <si>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</si>
  <si>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</si>
  <si>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</si>
  <si>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</si>
  <si>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</si>
  <si>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</si>
  <si>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</si>
  <si>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</si>
  <si>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</si>
  <si>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</si>
  <si>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</si>
  <si>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</si>
  <si>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</si>
  <si>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</si>
  <si>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</si>
  <si>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</si>
  <si>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</si>
  <si>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</si>
  <si>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</si>
  <si>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</si>
  <si>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</si>
  <si>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</si>
  <si>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</si>
  <si>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</si>
  <si>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</si>
  <si>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</si>
  <si>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</si>
  <si>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</si>
  <si>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</si>
  <si>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</si>
  <si>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</si>
  <si>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</si>
  <si>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</si>
  <si>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</si>
  <si>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</si>
  <si>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</si>
  <si>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</si>
  <si>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</si>
  <si>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</si>
  <si>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</si>
  <si>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</si>
  <si>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</si>
  <si>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</si>
  <si>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</si>
  <si>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</si>
  <si>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</si>
  <si>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</si>
  <si>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</si>
  <si>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</si>
  <si>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</si>
  <si>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</si>
  <si>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</si>
  <si>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</si>
  <si>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</si>
  <si>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</si>
  <si>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</si>
  <si>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</si>
  <si>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</si>
  <si>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</si>
  <si>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</si>
  <si>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</si>
  <si>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</si>
  <si>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</si>
  <si>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</si>
  <si>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</si>
  <si>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</si>
  <si>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</si>
  <si>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</si>
  <si>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</si>
  <si>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</si>
  <si>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</si>
  <si>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</si>
  <si>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</si>
  <si>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</si>
  <si>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</si>
  <si>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</si>
  <si>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</si>
  <si>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</si>
  <si>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</si>
  <si>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</si>
  <si>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</si>
  <si>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</si>
  <si>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</si>
  <si>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</si>
  <si>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</si>
  <si>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</si>
  <si>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</si>
  <si>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</si>
  <si>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</si>
  <si>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</si>
  <si>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</si>
  <si>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</si>
  <si>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</si>
  <si>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</si>
  <si>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</si>
  <si>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</si>
  <si>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</si>
  <si>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</si>
  <si>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</si>
  <si>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</si>
  <si>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</si>
  <si>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</si>
  <si>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</si>
  <si>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</si>
  <si>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</si>
  <si>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</si>
  <si>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</si>
  <si>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</si>
  <si>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</si>
  <si>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</si>
  <si>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</si>
  <si>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</si>
  <si>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</si>
  <si>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</si>
  <si>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</si>
  <si>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</si>
  <si>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</si>
  <si>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</si>
  <si>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</si>
  <si>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</si>
  <si>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</si>
  <si>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</si>
  <si>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</si>
  <si>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</si>
  <si>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</si>
  <si>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</si>
  <si>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</si>
  <si>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</si>
  <si>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</si>
  <si>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</si>
  <si>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</si>
  <si>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</si>
  <si>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</si>
  <si>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</si>
  <si>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</si>
  <si>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</si>
  <si>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</si>
  <si>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</si>
  <si>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</si>
  <si>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</si>
  <si>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</si>
  <si>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</si>
  <si>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</si>
  <si>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</si>
  <si>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</si>
  <si>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</si>
  <si>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</si>
  <si>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</si>
  <si>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</si>
  <si>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</si>
  <si>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</si>
  <si>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</si>
  <si>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</si>
  <si>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</si>
  <si>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</si>
  <si>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</si>
  <si>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</si>
  <si>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</si>
  <si>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</si>
  <si>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</si>
  <si>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</si>
  <si>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</si>
  <si>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</si>
  <si>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</si>
  <si>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</si>
  <si>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</si>
  <si>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</si>
  <si>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</si>
  <si>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</si>
  <si>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</si>
  <si>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</si>
  <si>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</si>
  <si>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</si>
  <si>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</si>
  <si>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</si>
  <si>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</si>
  <si>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</si>
  <si>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</si>
  <si>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</si>
  <si>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</si>
  <si>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</si>
  <si>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</si>
  <si>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</si>
  <si>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</si>
  <si>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</si>
  <si>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</si>
  <si>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</si>
  <si>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</si>
  <si>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</si>
  <si>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</si>
  <si>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</si>
  <si>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</si>
  <si>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</si>
  <si>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</si>
  <si>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</si>
  <si>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</si>
  <si>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</si>
  <si>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</si>
  <si>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</si>
  <si>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</si>
  <si>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</si>
  <si>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</si>
  <si>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</si>
  <si>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</si>
  <si>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</si>
  <si>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</si>
  <si>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</si>
  <si>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</si>
  <si>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</si>
  <si>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</si>
  <si>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</si>
  <si>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</si>
  <si>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</si>
  <si>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</si>
  <si>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</si>
  <si>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</si>
  <si>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</si>
  <si>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</si>
  <si>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</si>
  <si>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</si>
  <si>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</si>
  <si>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</si>
  <si>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</si>
  <si>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</si>
  <si>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</si>
  <si>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</si>
  <si>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</si>
  <si>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</si>
  <si>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</si>
  <si>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</si>
  <si>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</si>
  <si>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</si>
  <si>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</si>
  <si>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</si>
  <si>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</si>
  <si>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</si>
  <si>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</si>
  <si>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</si>
  <si>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</si>
  <si>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</si>
  <si>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</si>
  <si>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</si>
  <si>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</si>
  <si>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</si>
  <si>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</si>
  <si>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</si>
  <si>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</si>
  <si>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</si>
  <si>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</si>
  <si>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</si>
  <si>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</si>
  <si>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</si>
  <si>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</si>
  <si>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</si>
  <si>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</si>
  <si>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</si>
  <si>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</si>
  <si>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</si>
  <si>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</si>
  <si>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</si>
  <si>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</si>
  <si>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</si>
  <si>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</si>
  <si>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</si>
  <si>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</si>
  <si>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</si>
  <si>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</si>
  <si>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</si>
  <si>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</si>
  <si>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</si>
  <si>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</si>
  <si>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</si>
  <si>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</si>
  <si>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</si>
  <si>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</si>
  <si>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</si>
  <si>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</si>
  <si>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</si>
  <si>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</si>
  <si>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</si>
  <si>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</si>
  <si>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</si>
  <si>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</si>
  <si>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</si>
  <si>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</si>
  <si>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</si>
  <si>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</si>
  <si>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</si>
  <si>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</si>
  <si>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</si>
  <si>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</si>
  <si>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</si>
  <si>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</si>
  <si>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</si>
  <si>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</si>
  <si>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</si>
  <si>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</si>
  <si>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</si>
  <si>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</si>
  <si>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</si>
  <si>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</si>
  <si>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</si>
  <si>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</si>
  <si>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</si>
  <si>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</si>
  <si>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</si>
  <si>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</si>
  <si>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</si>
  <si>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</si>
  <si>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</si>
  <si>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</si>
  <si>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</si>
  <si>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</si>
  <si>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</si>
  <si>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</si>
  <si>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</si>
  <si>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</si>
  <si>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</si>
  <si>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</si>
  <si>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</si>
  <si>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</si>
  <si>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</si>
  <si>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</si>
  <si>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</si>
  <si>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</si>
  <si>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</si>
  <si>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</si>
  <si>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</si>
  <si>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</si>
  <si>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</si>
  <si>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</si>
  <si>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</si>
  <si>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</si>
  <si>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</si>
  <si>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</si>
  <si>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</si>
  <si>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</si>
  <si>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</si>
  <si>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</si>
  <si>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</si>
  <si>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</si>
  <si>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</si>
  <si>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</si>
  <si>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</si>
  <si>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</si>
  <si>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</si>
  <si>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</si>
  <si>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</si>
  <si>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</si>
  <si>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</si>
  <si>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</si>
  <si>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</si>
  <si>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</si>
  <si>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</si>
  <si>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</si>
  <si>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</si>
  <si>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</si>
  <si>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</si>
  <si>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</si>
  <si>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</si>
  <si>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</si>
  <si>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</si>
  <si>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</si>
  <si>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</si>
  <si>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</si>
  <si>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</si>
  <si>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</si>
  <si>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</si>
  <si>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</si>
  <si>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</si>
  <si>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</si>
  <si>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</si>
  <si>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</si>
  <si>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</si>
  <si>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</si>
  <si>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</si>
  <si>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</si>
  <si>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</si>
  <si>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</si>
  <si>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</si>
  <si>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</si>
  <si>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</si>
  <si>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</si>
  <si>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</si>
  <si>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</si>
  <si>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</si>
  <si>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</si>
  <si>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</si>
  <si>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</si>
  <si>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</si>
  <si>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</si>
  <si>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</si>
  <si>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</si>
  <si>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</si>
  <si>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</si>
  <si>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</si>
  <si>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</si>
  <si>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</si>
  <si>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</si>
  <si>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</si>
  <si>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</si>
  <si>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</si>
  <si>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</si>
  <si>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</si>
  <si>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</si>
  <si>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</si>
  <si>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</si>
  <si>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</si>
  <si>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</si>
  <si>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</si>
  <si>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</si>
  <si>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</si>
  <si>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</si>
  <si>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</si>
  <si>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</si>
  <si>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</si>
  <si>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</si>
  <si>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</si>
  <si>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</si>
  <si>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</si>
  <si>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</si>
  <si>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</si>
  <si>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</si>
  <si>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</si>
  <si>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</si>
  <si>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</si>
  <si>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</si>
  <si>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</si>
  <si>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</si>
  <si>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</si>
  <si>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</si>
  <si>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</si>
  <si>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</si>
  <si>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</si>
  <si>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</si>
  <si>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</si>
  <si>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</si>
  <si>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</si>
  <si>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</si>
  <si>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</si>
  <si>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</si>
  <si>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</si>
  <si>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</si>
  <si>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</si>
  <si>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</si>
  <si>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</si>
  <si>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</si>
  <si>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</si>
  <si>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</si>
  <si>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</si>
  <si>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</si>
  <si>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</si>
  <si>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</si>
  <si>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</si>
  <si>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</si>
  <si>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</si>
  <si>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</si>
  <si>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</si>
  <si>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</si>
  <si>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</si>
  <si>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</si>
  <si>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</si>
  <si>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</si>
  <si>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</si>
  <si>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</si>
  <si>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</si>
  <si>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</si>
  <si>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</si>
  <si>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</si>
  <si>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</si>
  <si>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</si>
  <si>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</si>
  <si>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</si>
  <si>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</si>
  <si>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</si>
  <si>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</si>
  <si>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</si>
  <si>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</si>
  <si>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</si>
  <si>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</si>
  <si>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</si>
  <si>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</si>
  <si>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</si>
  <si>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</si>
  <si>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</si>
  <si>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</si>
  <si>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</si>
  <si>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</si>
  <si>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</si>
  <si>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</si>
  <si>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</si>
  <si>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</si>
  <si>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</si>
  <si>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</si>
  <si>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</si>
  <si>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</si>
  <si>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</si>
  <si>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</si>
  <si>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</si>
  <si>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</si>
  <si>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</si>
  <si>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</si>
  <si>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</si>
  <si>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</si>
  <si>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</si>
  <si>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</si>
  <si>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</si>
  <si>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</si>
  <si>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</si>
  <si>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</si>
  <si>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</si>
  <si>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</si>
  <si>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</si>
  <si>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</si>
  <si>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</si>
  <si>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</si>
  <si>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</si>
  <si>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</si>
  <si>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</si>
  <si>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</si>
  <si>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</si>
  <si>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</si>
  <si>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</si>
  <si>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</si>
  <si>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</si>
  <si>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</si>
  <si>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</si>
  <si>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</si>
  <si>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</si>
  <si>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</si>
  <si>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</si>
  <si>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</si>
  <si>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</si>
  <si>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</si>
  <si>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</si>
  <si>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</si>
  <si>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</si>
  <si>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</si>
  <si>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</si>
  <si>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</si>
  <si>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</si>
  <si>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</si>
  <si>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</si>
  <si>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</si>
  <si>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</si>
  <si>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</si>
  <si>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</si>
  <si>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</si>
  <si>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</si>
  <si>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</si>
  <si>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</si>
  <si>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</si>
  <si>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</si>
  <si>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</si>
  <si>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</si>
  <si>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</si>
  <si>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</si>
  <si>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</si>
  <si>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</si>
  <si>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</si>
  <si>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</si>
  <si>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</si>
  <si>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</si>
  <si>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</si>
  <si>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</si>
  <si>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</si>
  <si>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</si>
  <si>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</si>
  <si>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</si>
  <si>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</si>
  <si>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</si>
  <si>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</si>
  <si>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</si>
  <si>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</si>
  <si>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</si>
  <si>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</si>
  <si>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</si>
  <si>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</si>
  <si>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</si>
  <si>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</si>
  <si>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</si>
  <si>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</si>
  <si>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</si>
  <si>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</si>
  <si>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</si>
  <si>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</si>
  <si>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</si>
  <si>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</si>
  <si>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</si>
  <si>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</si>
  <si>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</si>
  <si>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</si>
  <si>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</si>
  <si>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</si>
  <si>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</si>
  <si>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</si>
  <si>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</si>
  <si>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</si>
  <si>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</si>
  <si>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</si>
  <si>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</si>
  <si>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</si>
  <si>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</si>
  <si>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</si>
  <si>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</si>
  <si>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</si>
  <si>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</si>
  <si>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</si>
  <si>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</si>
  <si>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</si>
  <si>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</si>
  <si>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</si>
  <si>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</si>
  <si>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</si>
  <si>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</si>
  <si>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</si>
  <si>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</si>
  <si>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</si>
  <si>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</si>
  <si>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</si>
  <si>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</si>
  <si>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</si>
  <si>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</si>
  <si>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</si>
  <si>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</si>
  <si>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</si>
  <si>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</si>
  <si>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</si>
  <si>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</si>
  <si>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</si>
  <si>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</si>
  <si>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</si>
  <si>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</si>
  <si>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</si>
  <si>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</si>
  <si>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</si>
  <si>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</si>
  <si>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</si>
  <si>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</si>
  <si>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</si>
  <si>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</si>
  <si>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</si>
  <si>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</si>
  <si>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</si>
  <si>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</si>
  <si>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</si>
  <si>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</si>
  <si>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</si>
  <si>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</si>
  <si>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</si>
  <si>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</si>
  <si>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</si>
  <si>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</si>
  <si>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</si>
  <si>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</si>
  <si>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</si>
  <si>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</si>
  <si>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</si>
  <si>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</si>
  <si>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</si>
  <si>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</si>
  <si>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</si>
  <si>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</si>
  <si>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</si>
  <si>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</si>
  <si>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</si>
  <si>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</si>
  <si>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</si>
  <si>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</si>
  <si>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</si>
  <si>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</si>
  <si>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</si>
  <si>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</si>
  <si>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</si>
  <si>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</si>
  <si>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</si>
  <si>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</si>
  <si>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</si>
  <si>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</si>
  <si>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</si>
  <si>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</si>
  <si>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</si>
  <si>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</si>
  <si>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</si>
  <si>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</si>
  <si>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</si>
  <si>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</si>
  <si>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</si>
  <si>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</si>
  <si>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</si>
  <si>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</si>
  <si>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</si>
  <si>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</si>
  <si>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</si>
  <si>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</si>
  <si>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</si>
  <si>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</si>
  <si>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</si>
  <si>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</si>
  <si>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</si>
  <si>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</si>
  <si>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</si>
  <si>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</si>
  <si>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</si>
  <si>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</si>
  <si>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</si>
  <si>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</si>
  <si>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</si>
  <si>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</si>
  <si>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</si>
  <si>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</si>
  <si>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</si>
  <si>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</si>
  <si>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</si>
  <si>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</si>
  <si>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</si>
  <si>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</si>
  <si>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</si>
  <si>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</si>
  <si>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</si>
  <si>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</si>
  <si>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</si>
  <si>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</si>
  <si>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</si>
  <si>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</si>
  <si>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</si>
  <si>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</si>
  <si>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</si>
  <si>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</si>
  <si>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</si>
  <si>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</si>
  <si>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</si>
  <si>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</si>
  <si>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</si>
  <si>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</si>
  <si>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</si>
  <si>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</si>
  <si>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</si>
  <si>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</si>
  <si>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</si>
  <si>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</si>
  <si>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</si>
  <si>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</si>
  <si>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</si>
  <si>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</si>
  <si>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</si>
  <si>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</si>
  <si>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</si>
  <si>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</si>
  <si>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</si>
  <si>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</si>
  <si>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</si>
  <si>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</si>
  <si>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</si>
  <si>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</si>
  <si>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</si>
  <si>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</si>
  <si>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</si>
  <si>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</si>
  <si>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</si>
  <si>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</si>
  <si>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</si>
  <si>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</si>
  <si>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</si>
  <si>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</si>
  <si>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</si>
  <si>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</si>
  <si>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</si>
  <si>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</si>
  <si>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</si>
  <si>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</si>
  <si>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</si>
  <si>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</si>
  <si>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</si>
  <si>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</si>
  <si>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</si>
  <si>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</si>
  <si>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</si>
  <si>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</si>
  <si>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</si>
  <si>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</si>
  <si>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</si>
  <si>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</si>
  <si>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</si>
  <si>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</si>
  <si>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</si>
  <si>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</si>
  <si>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</si>
  <si>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</si>
  <si>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</si>
  <si>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</si>
  <si>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</si>
  <si>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</si>
  <si>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</si>
  <si>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</si>
  <si>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</si>
  <si>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</si>
  <si>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</si>
  <si>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</si>
  <si>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</si>
  <si>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</si>
  <si>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</si>
  <si>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</si>
  <si>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</si>
  <si>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</si>
  <si>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</si>
  <si>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</si>
  <si>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</si>
  <si>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</si>
  <si>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</si>
  <si>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</si>
  <si>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</si>
  <si>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</si>
  <si>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</si>
  <si>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</si>
  <si>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</si>
  <si>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</si>
  <si>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</si>
  <si>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</si>
  <si>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</si>
  <si>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</si>
  <si>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</si>
  <si>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</si>
  <si>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</si>
  <si>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</si>
  <si>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</si>
  <si>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</si>
  <si>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</si>
  <si>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</si>
  <si>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</si>
  <si>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</si>
  <si>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</si>
  <si>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</si>
  <si>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</si>
  <si>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</si>
  <si>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</si>
  <si>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</si>
  <si>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</si>
  <si>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</si>
  <si>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</si>
  <si>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</si>
  <si>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</si>
  <si>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</si>
  <si>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</si>
  <si>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</si>
  <si>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</si>
  <si>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</si>
  <si>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</si>
  <si>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</si>
  <si>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</si>
  <si>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</si>
  <si>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</si>
  <si>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</si>
  <si>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</si>
  <si>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</si>
  <si>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</si>
  <si>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</si>
  <si>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</si>
  <si>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</si>
  <si>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</si>
  <si>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</si>
  <si>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</si>
  <si>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</si>
  <si>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</si>
  <si>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</si>
  <si>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</si>
  <si>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</si>
  <si>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</si>
  <si>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</si>
  <si>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</si>
  <si>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</si>
  <si>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</si>
  <si>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</si>
  <si>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</si>
  <si>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</si>
  <si>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</si>
  <si>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</si>
  <si>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</si>
  <si>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</si>
  <si>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</si>
  <si>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</si>
  <si>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</si>
  <si>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</si>
  <si>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</si>
  <si>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</si>
  <si>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</si>
  <si>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</si>
  <si>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</si>
  <si>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</si>
  <si>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</si>
  <si>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</si>
  <si>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</si>
  <si>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</si>
  <si>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</si>
  <si>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</si>
  <si>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</si>
  <si>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</si>
  <si>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</si>
  <si>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</si>
  <si>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</si>
  <si>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</si>
  <si>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</si>
  <si>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</si>
  <si>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</si>
  <si>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</si>
  <si>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</si>
  <si>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</si>
  <si>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</si>
  <si>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</si>
  <si>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</si>
  <si>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</si>
  <si>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</si>
  <si>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</si>
  <si>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</si>
  <si>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</si>
  <si>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</si>
  <si>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</si>
  <si>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</si>
  <si>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</si>
  <si>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</si>
  <si>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</si>
  <si>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</si>
  <si>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</si>
  <si>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</si>
  <si>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</si>
  <si>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</si>
  <si>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</si>
  <si>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</si>
  <si>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</si>
  <si>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</si>
  <si>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</si>
  <si>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</si>
  <si>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</si>
  <si>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</si>
  <si>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</si>
  <si>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</si>
  <si>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</si>
  <si>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</si>
  <si>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</si>
  <si>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</si>
  <si>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</si>
  <si>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</si>
  <si>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</si>
  <si>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</si>
  <si>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</si>
  <si>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</si>
  <si>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</si>
  <si>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</si>
  <si>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</si>
  <si>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</si>
  <si>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</si>
  <si>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</si>
  <si>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</si>
  <si>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</si>
  <si>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</si>
  <si>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</si>
  <si>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</si>
  <si>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</si>
  <si>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</si>
  <si>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</si>
  <si>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</si>
  <si>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</si>
  <si>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</si>
  <si>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</si>
  <si>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</si>
  <si>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</si>
  <si>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</si>
  <si>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</si>
  <si>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</si>
  <si>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</si>
  <si>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</si>
  <si>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</si>
  <si>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</si>
  <si>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</si>
  <si>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</si>
  <si>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</si>
  <si>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</si>
  <si>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</si>
  <si>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</si>
  <si>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</si>
  <si>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</si>
  <si>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</si>
  <si>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</si>
  <si>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</si>
  <si>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</si>
  <si>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</si>
  <si>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</si>
  <si>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</si>
  <si>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</si>
  <si>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</si>
  <si>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</si>
  <si>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</si>
  <si>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</si>
  <si>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</si>
  <si>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</si>
  <si>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</si>
  <si>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</si>
  <si>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</si>
  <si>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</si>
  <si>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</si>
  <si>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</si>
  <si>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</si>
  <si>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</si>
  <si>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</si>
  <si>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</si>
  <si>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</si>
  <si>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</si>
  <si>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</si>
  <si>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</si>
  <si>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</si>
  <si>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</si>
  <si>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</si>
  <si>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</si>
  <si>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</si>
  <si>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</si>
  <si>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</si>
  <si>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</si>
  <si>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</si>
  <si>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</si>
  <si>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</si>
  <si>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</si>
  <si>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</si>
  <si>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</si>
  <si>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</si>
  <si>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</si>
  <si>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</si>
  <si>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</si>
  <si>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</si>
  <si>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</si>
  <si>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</si>
  <si>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</si>
  <si>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</si>
  <si>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</si>
  <si>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</si>
  <si>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</si>
  <si>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</si>
  <si>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</si>
  <si>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</si>
  <si>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</si>
  <si>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</si>
  <si>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</si>
  <si>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</si>
  <si>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</si>
  <si>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</si>
  <si>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</si>
  <si>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</si>
  <si>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</si>
  <si>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</si>
  <si>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</si>
  <si>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</si>
  <si>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</si>
  <si>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</si>
  <si>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</si>
  <si>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</si>
  <si>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</si>
  <si>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</si>
  <si>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</si>
  <si>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</si>
  <si>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</si>
  <si>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</si>
  <si>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</si>
  <si>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</si>
  <si>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</si>
  <si>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</si>
  <si>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</si>
  <si>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</si>
  <si>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</si>
  <si>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</si>
  <si>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</si>
  <si>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</si>
  <si>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</si>
  <si>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</si>
  <si>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</si>
  <si>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</si>
  <si>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</si>
  <si>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</si>
  <si>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</si>
  <si>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</si>
  <si>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</si>
  <si>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</si>
  <si>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</si>
  <si>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</si>
  <si>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</si>
  <si>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</si>
  <si>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</si>
  <si>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</si>
  <si>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</si>
  <si>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</si>
  <si>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</si>
  <si>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</si>
  <si>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</si>
  <si>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</si>
  <si>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</si>
  <si>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</si>
  <si>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</si>
  <si>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</si>
  <si>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</si>
  <si>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</si>
  <si>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</si>
  <si>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</si>
  <si>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</si>
  <si>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</si>
  <si>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</si>
  <si>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</si>
  <si>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</si>
  <si>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</si>
  <si>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</si>
  <si>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</si>
  <si>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</si>
  <si>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</si>
  <si>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</si>
  <si>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</si>
  <si>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</si>
  <si>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</si>
  <si>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</si>
  <si>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</si>
  <si>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</si>
  <si>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</si>
  <si>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</si>
  <si>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</si>
  <si>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</si>
  <si>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</si>
  <si>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</si>
  <si>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</si>
  <si>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</si>
  <si>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</si>
  <si>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</si>
  <si>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</si>
  <si>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</si>
  <si>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</si>
  <si>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</si>
  <si>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</si>
  <si>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</si>
  <si>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</si>
  <si>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</si>
  <si>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</si>
  <si>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</si>
  <si>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</si>
  <si>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</si>
  <si>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</si>
  <si>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</si>
  <si>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</si>
  <si>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</si>
  <si>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</si>
  <si>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</si>
  <si>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</si>
  <si>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</si>
  <si>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</si>
  <si>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</si>
  <si>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</si>
  <si>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</si>
  <si>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</si>
  <si>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</si>
  <si>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</si>
  <si>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</si>
  <si>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</si>
  <si>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</si>
  <si>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</si>
  <si>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</si>
  <si>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</si>
  <si>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</si>
  <si>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</si>
  <si>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</si>
  <si>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</si>
  <si>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</si>
  <si>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</si>
  <si>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</si>
  <si>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</si>
  <si>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</si>
  <si>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</si>
  <si>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</si>
  <si>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</si>
  <si>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</si>
  <si>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</si>
  <si>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</si>
  <si>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</si>
  <si>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</si>
  <si>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</si>
  <si>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</si>
  <si>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</si>
  <si>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</si>
  <si>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</si>
  <si>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</si>
  <si>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</si>
  <si>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</si>
  <si>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</si>
  <si>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</si>
  <si>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</si>
  <si>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</si>
  <si>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</si>
  <si>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</si>
  <si>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</si>
  <si>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</si>
  <si>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</si>
  <si>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</si>
  <si>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</si>
  <si>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</si>
  <si>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</si>
  <si>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</si>
  <si>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</si>
  <si>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</si>
  <si>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</si>
  <si>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</si>
  <si>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</si>
  <si>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</si>
  <si>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</si>
  <si>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</si>
  <si>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</si>
  <si>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</si>
  <si>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</si>
  <si>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</si>
  <si>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</si>
  <si>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</si>
  <si>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</si>
  <si>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</si>
  <si>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</si>
  <si>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</si>
  <si>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</si>
  <si>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</si>
  <si>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</si>
  <si>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</si>
  <si>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</si>
  <si>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</si>
  <si>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</si>
  <si>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</si>
  <si>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</si>
  <si>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</si>
  <si>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</si>
  <si>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</si>
  <si>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</si>
  <si>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</si>
  <si>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</si>
  <si>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</si>
  <si>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</si>
  <si>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</si>
  <si>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</si>
  <si>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</si>
  <si>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</si>
  <si>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</si>
  <si>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</si>
  <si>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</si>
  <si>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</si>
  <si>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</si>
  <si>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</si>
  <si>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</si>
  <si>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</si>
  <si>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</si>
  <si>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</si>
  <si>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</si>
  <si>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</si>
  <si>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</si>
  <si>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</si>
  <si>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</si>
  <si>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</si>
  <si>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</si>
  <si>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</si>
  <si>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</si>
  <si>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</si>
  <si>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</si>
  <si>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</si>
  <si>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</si>
  <si>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</si>
  <si>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</si>
  <si>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</si>
  <si>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</si>
  <si>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</si>
  <si>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</si>
  <si>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</si>
  <si>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</si>
  <si>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</si>
  <si>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</si>
  <si>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</si>
  <si>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</si>
  <si>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</si>
  <si>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</si>
  <si>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</si>
  <si>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</si>
  <si>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</si>
  <si>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</si>
  <si>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</si>
  <si>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</si>
  <si>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</si>
  <si>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</si>
  <si>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</si>
  <si>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</si>
  <si>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</si>
  <si>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</si>
  <si>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</si>
  <si>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</si>
  <si>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</si>
  <si>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</si>
  <si>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</si>
  <si>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</si>
  <si>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</si>
  <si>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</si>
  <si>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</si>
  <si>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</si>
  <si>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</si>
  <si>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</si>
  <si>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</si>
  <si>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</si>
  <si>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</si>
  <si>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</si>
  <si>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</si>
  <si>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</si>
  <si>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</si>
  <si>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</si>
  <si>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</si>
  <si>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</si>
  <si>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</si>
  <si>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</si>
  <si>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</si>
  <si>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</si>
  <si>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</si>
  <si>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</si>
  <si>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</si>
  <si>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</si>
  <si>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</si>
  <si>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</si>
  <si>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</si>
  <si>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</si>
  <si>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</si>
  <si>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</si>
  <si>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</si>
  <si>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</si>
  <si>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</si>
  <si>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</si>
  <si>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</si>
  <si>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</si>
  <si>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</si>
  <si>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</si>
  <si>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</si>
  <si>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</si>
  <si>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</si>
  <si>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</si>
  <si>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</si>
  <si>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</si>
  <si>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</si>
  <si>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</si>
  <si>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</si>
  <si>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</si>
  <si>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</si>
  <si>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</si>
  <si>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</si>
  <si>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</si>
  <si>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</si>
  <si>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</si>
  <si>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</si>
  <si>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</si>
  <si>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</si>
  <si>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</si>
  <si>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</si>
  <si>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</si>
  <si>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</si>
  <si>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</si>
  <si>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</si>
  <si>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</si>
  <si>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</si>
  <si>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</si>
  <si>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</si>
  <si>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</si>
  <si>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</si>
  <si>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</si>
  <si>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</si>
  <si>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</si>
  <si>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</si>
  <si>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</si>
  <si>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</si>
  <si>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</si>
  <si>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</si>
  <si>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</si>
  <si>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</si>
  <si>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</si>
  <si>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</si>
  <si>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</si>
  <si>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</si>
  <si>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</si>
  <si>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</si>
  <si>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</si>
  <si>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</si>
  <si>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</si>
  <si>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</si>
  <si>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</si>
  <si>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</si>
  <si>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</si>
  <si>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</si>
  <si>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</si>
  <si>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</si>
  <si>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</si>
  <si>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</si>
  <si>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</si>
  <si>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</si>
  <si>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</si>
  <si>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</si>
  <si>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</si>
  <si>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</si>
  <si>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</si>
  <si>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</si>
  <si>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</si>
  <si>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</si>
  <si>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</si>
  <si>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</si>
  <si>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</si>
  <si>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</si>
  <si>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</si>
  <si>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</si>
  <si>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</si>
  <si>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</si>
  <si>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</si>
  <si>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</si>
  <si>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</si>
  <si>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</si>
  <si>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</si>
  <si>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</si>
  <si>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</si>
  <si>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</si>
  <si>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</si>
  <si>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</si>
  <si>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</si>
  <si>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</si>
  <si>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</si>
  <si>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</si>
  <si>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</si>
  <si>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</si>
  <si>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</si>
  <si>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</si>
  <si>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</si>
  <si>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</si>
  <si>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</si>
  <si>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</si>
  <si>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</si>
  <si>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</si>
  <si>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</si>
  <si>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</si>
  <si>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</si>
  <si>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</si>
  <si>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</si>
  <si>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</si>
  <si>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</si>
  <si>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</si>
  <si>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</si>
  <si>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</si>
  <si>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</si>
  <si>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</si>
  <si>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</si>
  <si>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</si>
  <si>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</si>
  <si>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</si>
  <si>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</si>
  <si>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</si>
  <si>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</si>
  <si>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</si>
  <si>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</si>
  <si>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</si>
  <si>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</si>
  <si>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</si>
  <si>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</si>
  <si>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</si>
  <si>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</si>
  <si>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</si>
  <si>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</si>
  <si>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</si>
  <si>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</si>
  <si>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</si>
  <si>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</si>
  <si>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</si>
  <si>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</si>
  <si>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</si>
  <si>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</si>
  <si>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</si>
  <si>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</si>
  <si>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</si>
  <si>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</si>
  <si>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</si>
  <si>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</si>
  <si>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</si>
  <si>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</si>
  <si>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</si>
  <si>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</si>
  <si>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</si>
  <si>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</si>
  <si>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</si>
  <si>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</si>
  <si>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</si>
  <si>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</si>
  <si>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</si>
  <si>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</si>
  <si>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</si>
  <si>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</si>
  <si>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</si>
  <si>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</si>
  <si>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</si>
  <si>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</si>
  <si>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</si>
  <si>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</si>
  <si>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</si>
  <si>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</si>
  <si>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</si>
  <si>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</si>
  <si>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</si>
  <si>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</si>
  <si>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</si>
  <si>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</si>
  <si>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</si>
  <si>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</si>
  <si>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</si>
  <si>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</si>
  <si>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</si>
  <si>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</si>
  <si>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</si>
  <si>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</si>
  <si>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</si>
  <si>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</si>
  <si>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</si>
  <si>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</si>
  <si>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</si>
  <si>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</si>
  <si>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</si>
  <si>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</si>
  <si>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</si>
  <si>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</si>
  <si>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</si>
  <si>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</si>
  <si>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</si>
  <si>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</si>
  <si>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</si>
  <si>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</si>
  <si>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</si>
  <si>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</si>
  <si>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</si>
  <si>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</si>
  <si>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</si>
  <si>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</si>
  <si>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</si>
  <si>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</si>
  <si>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</si>
  <si>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</si>
  <si>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</si>
  <si>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</si>
  <si>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</si>
  <si>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</si>
  <si>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</si>
  <si>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</si>
  <si>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</si>
  <si>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</si>
  <si>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</si>
  <si>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</si>
  <si>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</si>
  <si>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</si>
  <si>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</si>
  <si>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</si>
  <si>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</si>
  <si>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</si>
  <si>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</si>
  <si>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</si>
  <si>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</si>
  <si>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</si>
  <si>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</si>
  <si>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</si>
  <si>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</si>
  <si>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</si>
  <si>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</si>
  <si>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</si>
  <si>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</si>
  <si>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</si>
  <si>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</si>
  <si>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</si>
  <si>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</si>
  <si>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</si>
  <si>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</si>
  <si>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</si>
  <si>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</si>
  <si>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</si>
  <si>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</si>
  <si>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</si>
  <si>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</si>
  <si>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</si>
  <si>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</si>
  <si>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</si>
  <si>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</si>
  <si>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</si>
  <si>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</si>
  <si>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</si>
  <si>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</si>
  <si>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</si>
  <si>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</si>
  <si>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</si>
  <si>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</si>
  <si>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</si>
  <si>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</si>
  <si>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</si>
  <si>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</si>
  <si>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</si>
  <si>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</si>
  <si>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</si>
  <si>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</si>
  <si>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</si>
  <si>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</si>
  <si>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</si>
  <si>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</si>
  <si>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</si>
  <si>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</si>
  <si>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</si>
  <si>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</si>
  <si>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</si>
  <si>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</si>
  <si>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</si>
  <si>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</si>
  <si>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</si>
  <si>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</si>
  <si>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</si>
  <si>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</si>
  <si>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</si>
  <si>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</si>
  <si>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</si>
  <si>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</si>
  <si>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</si>
  <si>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</si>
  <si>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</si>
  <si>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</si>
  <si>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</si>
  <si>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</si>
  <si>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</si>
  <si>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</si>
  <si>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</si>
  <si>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</si>
  <si>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</si>
  <si>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</si>
  <si>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</si>
  <si>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</si>
  <si>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</si>
  <si>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</si>
  <si>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</si>
  <si>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</si>
  <si>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</si>
  <si>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</si>
  <si>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</si>
  <si>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</si>
  <si>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</si>
  <si>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</si>
  <si>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</si>
  <si>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</si>
  <si>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</si>
  <si>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</si>
  <si>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</si>
  <si>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</si>
  <si>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</si>
  <si>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</si>
  <si>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</si>
  <si>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</si>
  <si>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</si>
  <si>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</si>
  <si>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</si>
  <si>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</si>
  <si>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</si>
  <si>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</si>
  <si>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</si>
  <si>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</si>
  <si>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</si>
  <si>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</si>
  <si>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</si>
  <si>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</si>
  <si>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</si>
  <si>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</si>
  <si>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</si>
  <si>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</si>
  <si>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</si>
  <si>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</si>
  <si>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</si>
  <si>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</si>
  <si>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</si>
  <si>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</si>
  <si>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</si>
  <si>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</si>
  <si>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</si>
  <si>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</si>
  <si>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</si>
  <si>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</si>
  <si>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</si>
  <si>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</si>
  <si>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</si>
  <si>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</si>
  <si>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</si>
  <si>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</si>
  <si>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</si>
  <si>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</si>
  <si>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</si>
  <si>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</si>
  <si>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</si>
  <si>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</si>
  <si>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</si>
  <si>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</si>
  <si>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</si>
  <si>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</si>
  <si>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</si>
  <si>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</si>
  <si>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</si>
  <si>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</si>
  <si>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</si>
  <si>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</si>
  <si>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</si>
  <si>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</si>
  <si>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</si>
  <si>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</si>
  <si>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</si>
  <si>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</si>
  <si>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</si>
  <si>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</si>
  <si>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</si>
  <si>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</si>
  <si>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</si>
  <si>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</si>
  <si>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</si>
  <si>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</si>
  <si>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</si>
  <si>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</si>
  <si>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</si>
  <si>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</si>
  <si>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</si>
  <si>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</si>
  <si>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</si>
  <si>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</si>
  <si>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</si>
  <si>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</si>
  <si>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</si>
  <si>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</si>
  <si>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</si>
  <si>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</si>
  <si>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</si>
  <si>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</si>
  <si>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</si>
  <si>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</si>
  <si>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</si>
  <si>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</si>
  <si>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</si>
  <si>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</si>
  <si>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</si>
  <si>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</si>
  <si>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</si>
  <si>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</si>
  <si>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</si>
  <si>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</si>
  <si>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</si>
  <si>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</si>
  <si>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</si>
  <si>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</si>
  <si>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</si>
  <si>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</si>
  <si>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</si>
  <si>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</si>
  <si>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</si>
  <si>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</si>
  <si>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</si>
  <si>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</si>
  <si>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</si>
  <si>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</si>
  <si>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</si>
  <si>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</si>
  <si>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</si>
  <si>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</si>
  <si>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</si>
  <si>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</si>
  <si>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</si>
  <si>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</si>
  <si>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</si>
  <si>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</si>
  <si>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</si>
  <si>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</si>
  <si>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</si>
  <si>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</si>
  <si>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</si>
  <si>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</si>
  <si>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</si>
  <si>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</si>
  <si>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</si>
  <si>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</si>
  <si>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</si>
  <si>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</si>
  <si>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</si>
  <si>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</si>
  <si>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</si>
  <si>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</si>
  <si>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</si>
  <si>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</si>
  <si>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</si>
  <si>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</si>
  <si>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</si>
  <si>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</si>
  <si>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</si>
  <si>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</si>
  <si>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</si>
  <si>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</si>
  <si>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</si>
  <si>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</si>
  <si>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</si>
  <si>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</si>
  <si>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</si>
  <si>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</si>
  <si>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</si>
  <si>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</si>
  <si>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</si>
  <si>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</si>
  <si>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</si>
  <si>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</si>
  <si>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</si>
  <si>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</si>
  <si>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</si>
  <si>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</si>
  <si>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</si>
  <si>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</si>
  <si>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</si>
  <si>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</si>
  <si>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</si>
  <si>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</si>
  <si>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</si>
  <si>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</si>
  <si>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</si>
  <si>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</si>
  <si>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</si>
  <si>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</si>
  <si>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</si>
  <si>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</si>
  <si>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</si>
  <si>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</si>
  <si>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</si>
  <si>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</si>
  <si>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</si>
  <si>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</si>
  <si>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</si>
  <si>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</si>
  <si>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</si>
  <si>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</si>
  <si>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</si>
  <si>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</si>
  <si>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</si>
  <si>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</si>
  <si>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</si>
  <si>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</si>
  <si>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</si>
  <si>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</si>
  <si>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</si>
  <si>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</si>
  <si>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</si>
  <si>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</si>
  <si>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</si>
  <si>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</si>
  <si>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</si>
  <si>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</si>
  <si>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</si>
  <si>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</si>
  <si>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</si>
  <si>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</si>
  <si>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</si>
  <si>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</si>
  <si>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</si>
  <si>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</si>
  <si>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</si>
  <si>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</si>
  <si>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</si>
  <si>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</si>
  <si>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</si>
  <si>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</si>
  <si>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</si>
  <si>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</si>
  <si>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</si>
  <si>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</si>
  <si>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</si>
  <si>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</si>
  <si>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</si>
  <si>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</si>
  <si>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</si>
  <si>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</si>
  <si>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</si>
  <si>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</si>
  <si>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</si>
  <si>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</si>
  <si>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</si>
  <si>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</si>
  <si>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</si>
  <si>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</si>
  <si>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</si>
  <si>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</si>
  <si>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</si>
  <si>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</si>
  <si>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</si>
  <si>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</si>
  <si>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</si>
  <si>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</si>
  <si>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</si>
  <si>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</si>
  <si>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</si>
  <si>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</si>
  <si>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</si>
  <si>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</si>
  <si>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</si>
  <si>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</si>
  <si>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</si>
  <si>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</si>
  <si>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</si>
  <si>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</si>
  <si>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</si>
  <si>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</si>
  <si>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</si>
  <si>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</si>
  <si>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</si>
  <si>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</si>
  <si>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</si>
  <si>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</si>
  <si>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</si>
  <si>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</si>
  <si>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</si>
  <si>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</si>
  <si>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</si>
  <si>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</si>
  <si>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</si>
  <si>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</si>
  <si>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</si>
  <si>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</si>
  <si>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</si>
  <si>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</si>
  <si>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</si>
  <si>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</si>
  <si>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</si>
  <si>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</si>
  <si>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</si>
  <si>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</si>
  <si>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</si>
  <si>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</si>
  <si>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</si>
  <si>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</si>
  <si>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</si>
  <si>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</si>
  <si>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</si>
  <si>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</si>
  <si>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</si>
  <si>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</si>
  <si>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</si>
  <si>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</si>
  <si>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</si>
  <si>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</si>
  <si>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</si>
  <si>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</si>
  <si>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</si>
  <si>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</si>
  <si>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</si>
  <si>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</si>
  <si>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</si>
  <si>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</si>
  <si>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</si>
  <si>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</si>
  <si>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</si>
  <si>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</si>
  <si>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</si>
  <si>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</si>
  <si>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</si>
  <si>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</si>
  <si>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</si>
  <si>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</si>
  <si>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</si>
  <si>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</si>
  <si>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</si>
  <si>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</si>
  <si>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</si>
  <si>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</si>
  <si>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</si>
  <si>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</si>
  <si>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</si>
  <si>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</si>
  <si>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</si>
  <si>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</si>
  <si>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</si>
  <si>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</si>
  <si>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</si>
  <si>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</si>
  <si>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</si>
  <si>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</si>
  <si>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</si>
  <si>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</si>
  <si>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</si>
  <si>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</si>
  <si>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</si>
  <si>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</si>
  <si>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</si>
  <si>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</si>
  <si>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</si>
  <si>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</si>
  <si>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</si>
  <si>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</si>
  <si>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</si>
  <si>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</si>
  <si>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</si>
  <si>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</si>
  <si>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</si>
  <si>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</si>
  <si>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</si>
  <si>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</si>
  <si>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</si>
  <si>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</si>
  <si>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</si>
  <si>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</si>
  <si>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</si>
  <si>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</si>
  <si>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</si>
  <si>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</si>
  <si>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</si>
  <si>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</si>
  <si>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</si>
  <si>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</si>
  <si>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</si>
  <si>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</si>
  <si>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</si>
  <si>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</si>
  <si>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</si>
  <si>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</si>
  <si>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</si>
  <si>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</si>
  <si>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</si>
  <si>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</si>
  <si>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</si>
  <si>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</si>
  <si>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</si>
  <si>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</si>
  <si>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</si>
  <si>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</si>
  <si>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</si>
  <si>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</si>
  <si>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</si>
  <si>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</si>
  <si>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</si>
  <si>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</si>
  <si>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</si>
  <si>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</si>
  <si>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</si>
  <si>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</si>
  <si>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</si>
  <si>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</si>
  <si>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</si>
  <si>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</si>
  <si>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</si>
  <si>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</si>
  <si>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</si>
  <si>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</si>
  <si>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</si>
  <si>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</si>
  <si>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</si>
  <si>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</si>
  <si>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</si>
  <si>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</si>
  <si>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</si>
  <si>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</si>
  <si>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</si>
  <si>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</si>
  <si>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</si>
  <si>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</si>
  <si>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</si>
  <si>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</si>
  <si>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</si>
  <si>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</si>
  <si>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</si>
  <si>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</si>
  <si>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</si>
  <si>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</si>
  <si>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</si>
  <si>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</si>
  <si>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</si>
  <si>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</si>
  <si>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</si>
  <si>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</si>
  <si>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</si>
  <si>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</si>
  <si>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</si>
  <si>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</si>
  <si>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</si>
  <si>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</si>
  <si>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</si>
  <si>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</si>
  <si>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</si>
  <si>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</si>
  <si>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</si>
  <si>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</si>
  <si>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</si>
  <si>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</si>
  <si>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</si>
  <si>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</si>
  <si>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</si>
  <si>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</si>
  <si>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</si>
  <si>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</si>
  <si>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</si>
  <si>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</si>
  <si>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</si>
  <si>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</si>
  <si>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</si>
  <si>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</si>
  <si>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</si>
  <si>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</si>
  <si>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</si>
  <si>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</si>
  <si>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</si>
  <si>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</si>
  <si>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</si>
  <si>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</si>
  <si>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</si>
  <si>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</si>
  <si>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</si>
  <si>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</si>
  <si>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</si>
  <si>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</si>
  <si>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</si>
  <si>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</si>
  <si>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</si>
  <si>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</si>
  <si>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</si>
  <si>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</si>
  <si>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</si>
  <si>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</si>
  <si>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</si>
  <si>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</si>
  <si>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</si>
  <si>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</si>
  <si>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</si>
  <si>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</si>
  <si>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</si>
  <si>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</si>
  <si>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</si>
  <si>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</si>
  <si>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</si>
  <si>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</si>
  <si>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</si>
  <si>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</si>
  <si>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</si>
  <si>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</si>
  <si>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</si>
  <si>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</si>
  <si>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</si>
  <si>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</si>
  <si>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</si>
  <si>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</si>
  <si>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</si>
  <si>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</si>
  <si>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</si>
  <si>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</si>
  <si>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</si>
  <si>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</si>
  <si>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</si>
  <si>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</si>
  <si>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</si>
  <si>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</si>
  <si>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</si>
  <si>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</si>
  <si>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</si>
  <si>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</si>
  <si>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</si>
  <si>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</si>
  <si>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</si>
  <si>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</si>
  <si>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</si>
  <si>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</si>
  <si>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</si>
  <si>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</si>
  <si>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</si>
  <si>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</si>
  <si>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</si>
  <si>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</si>
  <si>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</si>
  <si>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</si>
  <si>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</si>
  <si>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</si>
  <si>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</si>
  <si>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</si>
  <si>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</si>
  <si>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</si>
  <si>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</si>
  <si>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</si>
  <si>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</si>
  <si>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</si>
  <si>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</si>
  <si>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</si>
  <si>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</si>
  <si>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</si>
  <si>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</si>
  <si>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</si>
  <si>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</si>
  <si>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</si>
  <si>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</si>
  <si>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</si>
  <si>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</si>
  <si>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</si>
  <si>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</si>
  <si>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</si>
  <si>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</si>
  <si>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</si>
  <si>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</si>
  <si>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</si>
  <si>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</si>
  <si>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</si>
  <si>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</si>
  <si>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</si>
  <si>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</si>
  <si>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</si>
  <si>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</si>
  <si>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</si>
  <si>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</si>
  <si>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</si>
  <si>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</si>
  <si>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</si>
  <si>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</si>
  <si>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</si>
  <si>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</si>
  <si>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</si>
  <si>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</si>
  <si>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</si>
  <si>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</si>
  <si>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</si>
  <si>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</si>
  <si>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</si>
  <si>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</si>
  <si>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</si>
  <si>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</si>
  <si>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</si>
  <si>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</si>
  <si>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</si>
  <si>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</si>
  <si>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</si>
  <si>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</si>
  <si>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</si>
  <si>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</si>
  <si>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</si>
  <si>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</si>
  <si>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</si>
  <si>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</si>
  <si>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</si>
  <si>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</si>
  <si>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</si>
  <si>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</si>
  <si>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</si>
  <si>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</si>
  <si>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</si>
  <si>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</si>
  <si>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</si>
  <si>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</si>
  <si>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</si>
  <si>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</si>
  <si>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</si>
  <si>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</si>
  <si>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</si>
  <si>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</si>
  <si>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</si>
  <si>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</si>
  <si>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</si>
  <si>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</si>
  <si>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</si>
  <si>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</si>
  <si>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</si>
  <si>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</si>
  <si>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</si>
  <si>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</si>
  <si>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</si>
  <si>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</si>
  <si>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</si>
  <si>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</si>
  <si>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</si>
  <si>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</si>
  <si>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</si>
  <si>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</si>
  <si>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</si>
  <si>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</si>
  <si>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</si>
  <si>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</si>
  <si>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</si>
  <si>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</si>
  <si>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</si>
  <si>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</si>
  <si>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</si>
  <si>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</si>
  <si>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</si>
  <si>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</si>
  <si>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</si>
  <si>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</si>
  <si>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</si>
  <si>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</si>
  <si>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</si>
  <si>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</si>
  <si>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</si>
  <si>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</si>
  <si>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</si>
  <si>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</si>
  <si>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</si>
  <si>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</si>
  <si>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</si>
  <si>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</si>
  <si>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</si>
  <si>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</si>
  <si>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</si>
  <si>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</si>
  <si>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</si>
  <si>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</si>
  <si>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</si>
  <si>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</si>
  <si>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</si>
  <si>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</si>
  <si>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</si>
  <si>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</si>
  <si>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</si>
  <si>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</si>
  <si>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</si>
  <si>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</si>
  <si>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</si>
  <si>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</si>
  <si>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</si>
  <si>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</si>
  <si>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</si>
  <si>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</si>
  <si>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</si>
  <si>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</si>
  <si>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</si>
  <si>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</si>
  <si>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</si>
  <si>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</si>
  <si>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</si>
  <si>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</si>
  <si>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</si>
  <si>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</si>
  <si>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</si>
  <si>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</si>
  <si>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</si>
  <si>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</si>
  <si>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</si>
  <si>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</si>
  <si>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</si>
  <si>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</si>
  <si>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</si>
  <si>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</si>
  <si>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</si>
  <si>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</si>
  <si>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</si>
  <si>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</si>
  <si>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</si>
  <si>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</si>
  <si>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</si>
  <si>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</si>
  <si>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</si>
  <si>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</si>
  <si>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</si>
  <si>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</si>
  <si>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</si>
  <si>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</si>
  <si>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</si>
  <si>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</si>
  <si>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</si>
  <si>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</si>
  <si>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</si>
  <si>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</si>
  <si>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</si>
  <si>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</si>
  <si>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</si>
  <si>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</si>
  <si>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</si>
  <si>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</si>
  <si>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</si>
  <si>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</si>
  <si>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</si>
  <si>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</si>
  <si>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</si>
  <si>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</si>
  <si>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</si>
  <si>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</si>
  <si>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</si>
  <si>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</si>
  <si>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</si>
  <si>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</si>
  <si>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</si>
  <si>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</si>
  <si>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</si>
  <si>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</si>
  <si>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</si>
  <si>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</si>
  <si>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</si>
  <si>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</si>
  <si>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</si>
  <si>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</si>
  <si>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</si>
  <si>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</si>
  <si>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</si>
  <si>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</si>
  <si>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</si>
  <si>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</si>
  <si>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</si>
  <si>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</si>
  <si>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</si>
  <si>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</si>
  <si>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</si>
  <si>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</si>
  <si>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</si>
  <si>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</si>
  <si>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</si>
  <si>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</si>
  <si>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</si>
  <si>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</si>
  <si>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</si>
  <si>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</si>
  <si>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</si>
  <si>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</si>
  <si>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</si>
  <si>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</si>
  <si>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</si>
  <si>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</si>
  <si>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</si>
  <si>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</si>
  <si>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</si>
  <si>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</si>
  <si>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</si>
  <si>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</si>
  <si>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</si>
  <si>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</si>
  <si>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</si>
  <si>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</si>
  <si>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</si>
  <si>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</si>
  <si>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</si>
  <si>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</si>
  <si>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</si>
  <si>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</si>
  <si>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</si>
  <si>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</si>
  <si>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</si>
  <si>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</si>
  <si>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</si>
  <si>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</si>
  <si>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</si>
  <si>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</si>
  <si>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</si>
  <si>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</si>
  <si>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</si>
  <si>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</si>
  <si>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</si>
  <si>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</si>
  <si>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</si>
  <si>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</si>
  <si>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</si>
  <si>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</si>
  <si>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</si>
  <si>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</si>
  <si>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</si>
  <si>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</si>
  <si>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</si>
  <si>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</si>
  <si>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</si>
  <si>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</si>
  <si>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</si>
  <si>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</si>
  <si>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</si>
  <si>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</si>
  <si>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</si>
  <si>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</si>
  <si>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</si>
  <si>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</si>
  <si>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</si>
  <si>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</si>
  <si>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</si>
  <si>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</si>
  <si>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</si>
  <si>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</si>
  <si>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</si>
  <si>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</si>
  <si>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</si>
  <si>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</si>
  <si>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</si>
  <si>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</si>
  <si>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</si>
  <si>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</si>
  <si>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</si>
  <si>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</si>
  <si>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</si>
  <si>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</si>
  <si>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</si>
  <si>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</si>
  <si>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</si>
  <si>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</si>
  <si>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</si>
  <si>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</si>
  <si>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</si>
  <si>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</si>
  <si>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</si>
  <si>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</si>
  <si>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</si>
  <si>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</si>
  <si>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</si>
  <si>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</si>
  <si>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</si>
  <si>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</si>
  <si>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</si>
  <si>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</si>
  <si>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</si>
  <si>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</si>
  <si>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</si>
  <si>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</si>
  <si>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</si>
  <si>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</si>
  <si>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</si>
  <si>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</si>
  <si>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</si>
  <si>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</si>
  <si>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</si>
  <si>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</si>
  <si>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</si>
  <si>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</si>
  <si>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</si>
  <si>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</si>
  <si>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</si>
  <si>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</si>
  <si>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</si>
  <si>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</si>
  <si>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</si>
  <si>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</si>
  <si>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</si>
  <si>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</si>
  <si>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</si>
  <si>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</si>
  <si>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</si>
  <si>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</si>
  <si>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</si>
  <si>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</si>
  <si>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</si>
  <si>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</si>
  <si>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</si>
  <si>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</si>
  <si>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</si>
  <si>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</si>
  <si>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</si>
  <si>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</si>
  <si>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</si>
  <si>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</si>
  <si>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</si>
  <si>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</si>
  <si>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</si>
  <si>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</si>
  <si>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</si>
  <si>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</si>
  <si>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</si>
  <si>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</si>
  <si>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</si>
  <si>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</si>
  <si>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</si>
  <si>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</si>
  <si>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</si>
  <si>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</si>
  <si>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</si>
  <si>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</si>
  <si>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</si>
  <si>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</si>
  <si>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</si>
  <si>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</si>
  <si>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</si>
  <si>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</si>
  <si>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</si>
  <si>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</si>
  <si>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</si>
  <si>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</si>
  <si>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</si>
  <si>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</si>
  <si>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</si>
  <si>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</si>
  <si>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</si>
  <si>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</si>
  <si>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</si>
  <si>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</si>
  <si>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</si>
  <si>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</si>
  <si>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</si>
  <si>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</si>
  <si>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</si>
  <si>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</si>
  <si>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</si>
  <si>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</si>
  <si>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</si>
  <si>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</si>
  <si>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</si>
  <si>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</si>
  <si>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</si>
  <si>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</si>
  <si>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</si>
  <si>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</si>
  <si>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</si>
  <si>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</si>
  <si>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</si>
  <si>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</si>
  <si>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</si>
  <si>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</si>
  <si>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</si>
  <si>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</si>
  <si>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</si>
  <si>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</si>
  <si>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</si>
  <si>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</si>
  <si>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</si>
  <si>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</si>
  <si>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</si>
  <si>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</si>
  <si>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</si>
  <si>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</si>
  <si>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</si>
  <si>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</si>
  <si>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</si>
  <si>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</si>
  <si>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</si>
  <si>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</si>
  <si>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</si>
  <si>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</si>
  <si>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</si>
  <si>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</si>
  <si>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</si>
  <si>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</si>
  <si>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</si>
  <si>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</si>
  <si>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</si>
  <si>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</si>
  <si>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</si>
  <si>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</si>
  <si>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</si>
  <si>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</si>
  <si>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</si>
  <si>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</si>
  <si>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</si>
  <si>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</si>
  <si>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</si>
  <si>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</si>
  <si>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</si>
  <si>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</si>
  <si>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</si>
  <si>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</si>
  <si>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</si>
  <si>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</si>
  <si>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</si>
  <si>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</si>
  <si>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</si>
  <si>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</si>
  <si>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</si>
  <si>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</si>
  <si>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</si>
  <si>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</si>
  <si>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</si>
  <si>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</si>
  <si>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</si>
  <si>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</si>
  <si>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</si>
  <si>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</si>
  <si>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</si>
  <si>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</si>
  <si>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</si>
  <si>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</si>
  <si>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</si>
  <si>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</si>
  <si>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</si>
  <si>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</si>
  <si>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</si>
  <si>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</si>
  <si>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</si>
  <si>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</si>
  <si>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</si>
  <si>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</si>
  <si>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</si>
  <si>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</si>
  <si>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</si>
  <si>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</si>
  <si>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</si>
  <si>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</si>
  <si>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</si>
  <si>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</si>
  <si>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</si>
  <si>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</si>
  <si>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</si>
  <si>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</si>
  <si>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</si>
  <si>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</si>
  <si>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</si>
  <si>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</si>
  <si>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</si>
  <si>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</si>
  <si>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</si>
  <si>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</si>
  <si>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</si>
  <si>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</si>
  <si>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</si>
  <si>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</si>
  <si>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</si>
  <si>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</si>
  <si>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</si>
  <si>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</si>
  <si>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</si>
  <si>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</si>
  <si>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</si>
  <si>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</si>
  <si>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</si>
  <si>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</si>
  <si>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</si>
  <si>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</si>
  <si>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</si>
  <si>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</si>
  <si>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</si>
  <si>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</si>
  <si>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</si>
  <si>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</si>
  <si>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</si>
  <si>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</si>
  <si>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</si>
  <si>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</si>
  <si>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</si>
  <si>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</si>
  <si>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</si>
  <si>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</si>
  <si>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</si>
  <si>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</si>
  <si>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</si>
  <si>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</si>
  <si>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</si>
  <si>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</si>
  <si>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</si>
  <si>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</si>
  <si>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</si>
  <si>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</si>
  <si>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</si>
  <si>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</si>
  <si>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</si>
  <si>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</si>
  <si>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</si>
  <si>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</si>
  <si>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</si>
  <si>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</si>
  <si>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</si>
  <si>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</si>
  <si>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</si>
  <si>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</si>
  <si>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</si>
  <si>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</si>
  <si>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</si>
  <si>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</si>
  <si>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</si>
  <si>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</si>
  <si>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</si>
  <si>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</si>
  <si>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</si>
  <si>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</si>
  <si>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</si>
  <si>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</si>
  <si>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</si>
  <si>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</si>
  <si>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</si>
  <si>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</si>
  <si>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</si>
  <si>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</si>
  <si>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</si>
  <si>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</si>
  <si>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</si>
  <si>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</si>
  <si>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</si>
  <si>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</si>
  <si>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</si>
  <si>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</si>
  <si>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</si>
  <si>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</si>
  <si>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</si>
  <si>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</si>
  <si>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</si>
  <si>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</si>
  <si>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</si>
  <si>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</si>
  <si>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</si>
  <si>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</si>
  <si>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</si>
  <si>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</si>
  <si>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</si>
  <si>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</si>
  <si>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</si>
  <si>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</si>
  <si>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</si>
  <si>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</si>
  <si>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</si>
  <si>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</si>
  <si>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</si>
  <si>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</si>
  <si>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</si>
  <si>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</si>
  <si>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</si>
  <si>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</si>
  <si>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</si>
  <si>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</si>
  <si>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</si>
  <si>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</si>
  <si>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</si>
  <si>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</si>
  <si>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</si>
  <si>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</si>
  <si>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</si>
  <si>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</si>
  <si>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</si>
  <si>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</si>
  <si>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</si>
  <si>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</si>
  <si>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</si>
  <si>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</si>
  <si>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</si>
  <si>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</si>
  <si>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</si>
  <si>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</si>
  <si>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</si>
  <si>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</si>
  <si>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</si>
  <si>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</si>
  <si>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</si>
  <si>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</si>
  <si>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</si>
  <si>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</si>
  <si>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</si>
  <si>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</si>
  <si>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</si>
  <si>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</si>
  <si>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</si>
  <si>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</si>
  <si>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</si>
  <si>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</si>
  <si>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</si>
  <si>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</si>
  <si>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</si>
  <si>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</si>
  <si>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</si>
  <si>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</si>
  <si>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</si>
  <si>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</si>
  <si>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</si>
  <si>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</si>
  <si>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</si>
  <si>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</si>
  <si>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</si>
  <si>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</si>
  <si>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</si>
  <si>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</si>
  <si>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</si>
  <si>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</si>
  <si>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</si>
  <si>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</si>
  <si>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</si>
  <si>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</si>
  <si>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</si>
  <si>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</si>
  <si>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</si>
  <si>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</si>
  <si>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</si>
  <si>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</si>
  <si>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</si>
  <si>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</si>
  <si>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</si>
  <si>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</si>
  <si>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</si>
  <si>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</si>
  <si>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</si>
  <si>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</si>
  <si>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</si>
  <si>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</si>
  <si>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</si>
  <si>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</si>
  <si>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</si>
  <si>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</si>
  <si>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</si>
  <si>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</si>
  <si>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</si>
  <si>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</si>
  <si>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</si>
  <si>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</si>
  <si>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</si>
  <si>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</si>
  <si>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</si>
  <si>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</si>
  <si>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</si>
  <si>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</si>
  <si>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</si>
  <si>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</si>
  <si>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</si>
  <si>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</si>
  <si>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</si>
  <si>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</si>
  <si>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</si>
  <si>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</si>
  <si>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</si>
  <si>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</si>
  <si>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</si>
  <si>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</si>
  <si>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</si>
  <si>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</si>
  <si>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</si>
  <si>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</si>
  <si>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</si>
  <si>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</si>
  <si>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</si>
  <si>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</si>
  <si>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</si>
  <si>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</si>
  <si>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</si>
  <si>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</si>
  <si>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</si>
  <si>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</si>
  <si>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</si>
  <si>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</si>
  <si>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</si>
  <si>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</si>
  <si>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</si>
  <si>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</si>
  <si>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</si>
  <si>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</si>
  <si>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</si>
  <si>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</si>
  <si>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</si>
  <si>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</si>
  <si>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</si>
  <si>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</si>
  <si>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</si>
  <si>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</si>
  <si>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</si>
  <si>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</si>
  <si>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</si>
  <si>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</si>
  <si>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</si>
  <si>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</si>
  <si>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</si>
  <si>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</si>
  <si>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</si>
  <si>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</si>
  <si>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</si>
  <si>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</si>
  <si>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</si>
  <si>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</si>
  <si>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</si>
  <si>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</si>
  <si>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</si>
  <si>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</si>
  <si>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</si>
  <si>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</si>
  <si>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</si>
  <si>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</si>
  <si>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</si>
  <si>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</si>
  <si>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</si>
  <si>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</si>
  <si>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</si>
  <si>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</si>
  <si>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</si>
  <si>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</si>
  <si>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</si>
  <si>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</si>
  <si>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</si>
  <si>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</si>
  <si>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</si>
  <si>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</si>
  <si>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</si>
  <si>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</si>
  <si>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</si>
  <si>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</si>
  <si>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</si>
  <si>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</si>
  <si>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</si>
  <si>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</si>
  <si>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</si>
  <si>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</si>
  <si>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</si>
  <si>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</si>
  <si>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</si>
  <si>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</si>
  <si>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</si>
  <si>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</si>
  <si>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</si>
  <si>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</si>
  <si>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</si>
  <si>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</si>
  <si>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</si>
  <si>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</si>
  <si>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</si>
  <si>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</si>
  <si>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</si>
  <si>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</si>
  <si>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</si>
  <si>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</si>
  <si>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</si>
  <si>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</si>
  <si>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</si>
  <si>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</si>
  <si>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</si>
  <si>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</si>
  <si>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</si>
  <si>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</si>
  <si>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</si>
  <si>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</si>
  <si>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</si>
  <si>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</si>
  <si>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</si>
  <si>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</si>
  <si>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</si>
  <si>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</si>
  <si>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</si>
  <si>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</si>
  <si>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</si>
  <si>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</si>
  <si>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</si>
  <si>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</si>
  <si>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</si>
  <si>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</si>
  <si>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</si>
  <si>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</si>
  <si>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</si>
  <si>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</si>
  <si>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</si>
  <si>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</si>
  <si>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</si>
  <si>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</si>
  <si>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</si>
  <si>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</si>
  <si>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</si>
  <si>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</si>
  <si>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</si>
  <si>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</si>
  <si>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</si>
  <si>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</si>
  <si>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</si>
  <si>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</si>
  <si>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</si>
  <si>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</si>
  <si>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</si>
  <si>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</si>
  <si>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</si>
  <si>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</si>
  <si>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</si>
  <si>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</si>
  <si>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</si>
  <si>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</si>
  <si>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</si>
  <si>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</si>
  <si>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</si>
  <si>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</si>
  <si>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</si>
  <si>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</si>
  <si>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</si>
  <si>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</si>
  <si>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</si>
  <si>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</si>
  <si>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</si>
  <si>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</si>
  <si>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</si>
  <si>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</si>
  <si>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</si>
  <si>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</si>
  <si>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</si>
  <si>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</si>
  <si>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</si>
  <si>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</si>
  <si>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</si>
  <si>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</si>
  <si>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</si>
  <si>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</si>
  <si>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</si>
  <si>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</si>
  <si>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</si>
  <si>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</si>
  <si>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</si>
  <si>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</si>
  <si>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</si>
  <si>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</si>
  <si>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</si>
  <si>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</si>
  <si>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</si>
  <si>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</si>
  <si>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</si>
  <si>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</si>
  <si>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</si>
  <si>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</si>
  <si>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</si>
  <si>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</si>
  <si>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</si>
  <si>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</si>
  <si>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</si>
  <si>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</si>
  <si>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</si>
  <si>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</si>
  <si>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</si>
  <si>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</si>
  <si>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</si>
  <si>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</si>
  <si>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</si>
  <si>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</si>
  <si>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</si>
  <si>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</si>
  <si>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</si>
  <si>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</si>
  <si>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</si>
  <si>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</si>
  <si>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</si>
  <si>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</si>
  <si>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</si>
  <si>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</si>
  <si>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</si>
  <si>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</si>
  <si>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</si>
  <si>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</si>
  <si>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</si>
  <si>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</si>
  <si>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</si>
  <si>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</si>
  <si>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</si>
  <si>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</si>
  <si>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</si>
  <si>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</si>
  <si>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</si>
  <si>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</si>
  <si>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</si>
  <si>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</si>
  <si>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</si>
  <si>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</si>
  <si>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</si>
  <si>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</si>
  <si>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</si>
  <si>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</si>
  <si>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</si>
  <si>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</si>
  <si>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</si>
  <si>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</si>
  <si>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</si>
  <si>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</si>
  <si>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</si>
  <si>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</si>
  <si>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</si>
  <si>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</si>
  <si>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</si>
  <si>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</si>
  <si>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</si>
  <si>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</si>
  <si>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</si>
  <si>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</si>
  <si>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</si>
  <si>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</si>
  <si>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</si>
  <si>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</si>
  <si>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</si>
  <si>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</si>
  <si>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</si>
  <si>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</si>
  <si>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</si>
  <si>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</si>
  <si>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</si>
  <si>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</si>
  <si>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</si>
  <si>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</si>
  <si>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</si>
  <si>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</si>
  <si>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</si>
  <si>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</si>
  <si>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</si>
  <si>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</si>
  <si>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</si>
  <si>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</si>
  <si>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</si>
  <si>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</si>
  <si>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</si>
  <si>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</si>
  <si>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</si>
  <si>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</si>
  <si>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</si>
  <si>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</si>
  <si>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</si>
  <si>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</si>
  <si>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</si>
  <si>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</si>
  <si>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</si>
  <si>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</si>
  <si>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</si>
  <si>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</si>
  <si>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</si>
  <si>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</si>
  <si>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</si>
  <si>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</si>
  <si>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</si>
  <si>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</si>
  <si>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</si>
  <si>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</si>
  <si>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</si>
  <si>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</si>
  <si>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</si>
  <si>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</si>
  <si>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</si>
  <si>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</si>
  <si>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</si>
  <si>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</si>
  <si>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</si>
  <si>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</si>
  <si>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</si>
  <si>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</si>
  <si>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</si>
  <si>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</si>
  <si>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</si>
  <si>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</si>
  <si>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</si>
  <si>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</si>
  <si>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</si>
  <si>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</si>
  <si>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</si>
  <si>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</si>
  <si>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</si>
  <si>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</si>
  <si>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</si>
  <si>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</si>
  <si>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</si>
  <si>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</si>
  <si>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</si>
  <si>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</si>
  <si>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</si>
  <si>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</si>
  <si>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</si>
  <si>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</si>
  <si>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</si>
  <si>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</si>
  <si>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</si>
  <si>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</si>
  <si>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</si>
  <si>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</si>
  <si>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</si>
  <si>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</si>
  <si>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</si>
  <si>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</si>
  <si>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</si>
  <si>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</si>
  <si>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</si>
  <si>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</si>
  <si>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</si>
  <si>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</si>
  <si>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</si>
  <si>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</si>
  <si>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</si>
  <si>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</si>
  <si>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</si>
  <si>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</si>
  <si>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</si>
  <si>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</si>
  <si>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</si>
  <si>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</si>
  <si>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</si>
  <si>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</si>
  <si>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</si>
  <si>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</si>
  <si>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</si>
  <si>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</si>
  <si>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</si>
  <si>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</si>
  <si>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</si>
  <si>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</si>
  <si>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</si>
  <si>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</si>
  <si>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</si>
  <si>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</si>
  <si>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</si>
  <si>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</si>
  <si>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</si>
  <si>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</si>
  <si>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</si>
  <si>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</si>
  <si>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</si>
  <si>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</si>
  <si>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</si>
  <si>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</si>
  <si>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</si>
  <si>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</si>
  <si>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</si>
  <si>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</si>
  <si>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</si>
  <si>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</si>
  <si>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</si>
  <si>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</si>
  <si>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</si>
  <si>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</si>
  <si>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</si>
  <si>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</si>
  <si>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</si>
  <si>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</si>
  <si>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</si>
  <si>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</si>
  <si>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</si>
  <si>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</si>
  <si>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</si>
  <si>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</si>
  <si>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</si>
  <si>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</si>
  <si>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</si>
  <si>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</si>
  <si>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</si>
  <si>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</si>
  <si>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</si>
  <si>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</si>
  <si>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</si>
  <si>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</si>
  <si>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</si>
  <si>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</si>
  <si>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</si>
  <si>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</si>
  <si>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</si>
  <si>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</si>
  <si>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</si>
  <si>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</si>
  <si>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</si>
  <si>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</si>
  <si>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</si>
  <si>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</si>
  <si>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</si>
  <si>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</si>
  <si>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</si>
  <si>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</si>
  <si>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</si>
  <si>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</si>
  <si>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</si>
  <si>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</si>
  <si>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</si>
  <si>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</si>
  <si>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</si>
  <si>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</si>
  <si>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</si>
  <si>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</si>
  <si>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</si>
  <si>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</si>
  <si>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</si>
  <si>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</si>
  <si>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</si>
  <si>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</si>
  <si>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</si>
  <si>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</si>
  <si>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</si>
  <si>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</si>
  <si>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</si>
  <si>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</si>
  <si>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</si>
  <si>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20 mins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</si>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</sst>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7">
    <sortCondition ref="H1:H5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270.60089201389201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4.8380439817265142E-2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8251</v>
      </c>
      <c r="E4" s="65" t="s">
        <v>38964</v>
      </c>
      <c r="F4" s="142">
        <v>45933.53224537037</v>
      </c>
      <c r="G4" s="67">
        <f ca="1">IFERROR(NOW()-F4,"")</f>
        <v>1.7072569447918795E-2</v>
      </c>
      <c r="H4" s="68">
        <v>45933.522499999999</v>
      </c>
      <c r="I4" s="73" t="str">
        <f>IFERROR(VLOOKUP(D4,DB!A:F,6,0),"")</f>
        <v>Generator-SG</v>
      </c>
      <c r="J4" s="73" t="str">
        <f>IFERROR(VLOOKUP(D4,DB!A:G,7,0),"")</f>
        <v>Dead</v>
      </c>
      <c r="K4" s="69" t="s">
        <v>38970</v>
      </c>
      <c r="L4" s="70" t="str">
        <f>IFERROR(VLOOKUP(D4,DB!A:I,9,0),"")</f>
        <v>Latis</v>
      </c>
    </row>
    <row r="5" spans="1:12" ht="15" customHeight="1">
      <c r="A5" s="63" t="s">
        <v>38971</v>
      </c>
      <c r="B5" s="73" t="str">
        <f>IFERROR(VLOOKUP(D5,DB!A:K,11,0),"")</f>
        <v>R1</v>
      </c>
      <c r="C5" s="64">
        <v>1</v>
      </c>
      <c r="D5" s="64" t="s">
        <v>21564</v>
      </c>
      <c r="E5" s="65" t="s">
        <v>38964</v>
      </c>
      <c r="F5" s="66">
        <v>45933.532997685186</v>
      </c>
      <c r="G5" s="67">
        <f ca="1">IFERROR(NOW()-F5,"")</f>
        <v>1.6320254631864373E-2</v>
      </c>
      <c r="H5" s="68">
        <v>45933.527407407404</v>
      </c>
      <c r="I5" s="73" t="str">
        <f>IFERROR(VLOOKUP(D5,DB!A:F,6,0),"")</f>
        <v>Generator-SG</v>
      </c>
      <c r="J5" s="73" t="str">
        <f>IFERROR(VLOOKUP(D5,DB!A:G,7,0),"")</f>
        <v>Dead</v>
      </c>
      <c r="K5" s="69" t="s">
        <v>38972</v>
      </c>
      <c r="L5" s="70" t="str">
        <f>IFERROR(VLOOKUP(D5,DB!A:I,9,0),"")</f>
        <v>Latis</v>
      </c>
    </row>
    <row r="6" spans="1:12" ht="15" customHeight="1">
      <c r="A6" s="63"/>
      <c r="B6" s="73" t="str">
        <f>IFERROR(VLOOKUP(D6,DB!A:K,11,0),"")</f>
        <v/>
      </c>
      <c r="C6" s="64"/>
      <c r="D6" s="64"/>
      <c r="E6" s="65"/>
      <c r="F6" s="66"/>
      <c r="G6" s="67">
        <f ca="1">IFERROR(NOW()-F6,"")</f>
        <v>45933.549317939818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45933.549317939818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45933.549317939818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45933.549317939818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45933.549317939818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45933.549317939818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45933.549317939818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45933.549317939818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45933.549317939818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45933.549317939818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45933.549317939818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45933.549317939818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45933.549317939818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45933.549317939818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45933.549317939818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45933.549317939818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45933.549317939818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45933.549317939818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45933.549317939818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45933.549317939818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45933.549317939818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45933.549317939818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45933.549317939818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45933.549317939818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45933.549317939818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45933.549317939818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45933.549317939818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45933.549317939818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45933.549317939818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45933.549317939818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45933.549317939818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45933.549317939818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45933.549317939818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45933.549317939818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45933.549317939818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45933.549317939818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45933.549317939818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45933.549317939818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45933.549317939818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45933.549317939818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45933.549317939818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45933.549317939818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45933.549317939818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45933.549317939818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45933.549317939818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45933.549317939818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45933.549317939818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45933.549317939818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45933.549317939818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45933.549317939818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45933.549317939818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45933.549317939818</v>
      </c>
      <c r="H57" s="68"/>
      <c r="I57" s="73" t="str">
        <f>IFERROR(VLOOKUP(D57,DB!A:F,6,0),"")</f>
        <v/>
      </c>
      <c r="J57" s="73" t="str">
        <f>IFERROR(VLOOKUP(D57,DB!A:G,7,0),"")</f>
        <v/>
      </c>
      <c r="K57" s="69"/>
      <c r="L57" s="70" t="str">
        <f>IFERROR(VLOOKUP(D57,DB!A:I,9,0),"")</f>
        <v/>
      </c>
    </row>
  </sheetData>
  <customSheetViews>
    <customSheetView guid="{F6042A99-DD27-4453-835D-0834D95730CC}" filter="1" showAutoFilter="1">
      <pageMargins left="0" right="0" top="0" bottom="0" header="0" footer="0"/>
      <autoFilter ref="B1:M1" xr:uid="{92FA4633-642B-415F-A3C0-6C309F63FA1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241.89753530092275</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126.82223437500215</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108.54947974537208</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39058</v>
      </c>
      <c r="B6" s="18" t="str">
        <f>IFERROR(VLOOKUP(D6,DB!A:K,11,0),"")</f>
        <v>R2</v>
      </c>
      <c r="C6" s="18">
        <v>1</v>
      </c>
      <c r="D6" s="18" t="s">
        <v>20813</v>
      </c>
      <c r="E6" s="131" t="s">
        <v>38964</v>
      </c>
      <c r="F6" s="132">
        <v>45933.464421296296</v>
      </c>
      <c r="G6" s="133">
        <f ca="1">IFERROR(NOW()-F6,"-")</f>
        <v>8.4896412037778646E-2</v>
      </c>
      <c r="H6" s="132">
        <v>45933.458275462966</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45933.549317708334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45933.549317708334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45933.549317708334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45933.549317708334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45933.549317708334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45933.549317708334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45933.549317708334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45933.549317708334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45933.549317708334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45933.549317708334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45933.549317708334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45933.549317708334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45933.549317708334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45933.549317708334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45933.549317708334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45933.549317708334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45933.549317708334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45933.549317708334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45933.549317708334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45933.549317708334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45933.549317708334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45933.549317708334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45933.549317708334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45933.549317708334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45933.549317708334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45933.549317708334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45933.549317708334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45933.549317708334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45933.549317708334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45933.549317708334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45933.549317708334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45933.549317708334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45933.549317708334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45933.549317708334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45933.549317708334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45933.549317708334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45933.549317708334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45933.549317708334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45933.549317708334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45933.549317708334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45933.549317708334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45933.549317708334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45933.549317708334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45933.549317708334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45933.549317708334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45933.549317708334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45933.549317708334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45933.549317708334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45933.549317708334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45933.549317708334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45933.549317708334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45933.549317708334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45933.549317708334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45933.549317708334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45933.549317708334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45933.549317708334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45933.549317708334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45933.549317708334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45933.549317708334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45933.549317708334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45933.549317708334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45933.549317708334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45933.549317708334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45933.549317708334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45933.549317708334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45933.549317708334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45933.549317708334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45933.549317708334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45933.549317708334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45933.549317708334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45933.549317708334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45933.549317708334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45933.549317708334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45933.549317708334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45933.549317708334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45933.549317708334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45933.549317708334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45933.549317708334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45933.549317708334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45933.549317708334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45933.549317708334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45933.549317708334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45933.549317708334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45933.549317708334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45933.549317708334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45933.549317708334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45933.549317708334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45933.549317708334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45933.549317708334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45933.549317708334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45933.549317708334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45933.549317708334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45933.549317708334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45933.549317708334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45933.549317708334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45933.549317708334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45933.549317708334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45933.549317708334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45933.549317708334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45933.549317708334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45933.549317708334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45933.549317708334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45933.549317708334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45933.549317708334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45933.549317708334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45933.549317708334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45933.549317708334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45933.549317708334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45933.549317708334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45933.549317708334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45933.549317708334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45933.549317708334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45933.549317708334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45933.549317708334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45933.549317708334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45933.549317708334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45933.549317708334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45933.549317708334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45933.549317708334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45933.549317708334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45933.549317708334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45933.549317708334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45933.549317708334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45933.549317708334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45933.549317708334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45933.549317708334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45933.549317708334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45933.549317708334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45933.549317708334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45933.549317708334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45933.549317708334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45933.549317708334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45933.549317708334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45933.549317708334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45933.549317708334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45933.549317708334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45933.549317708334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45933.549317708334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45933.549317708334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45933.549317708334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45933.549317708334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45933.549317708334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45933.549317708334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45933.549317708334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45933.549317708334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45933.549317708334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45933.549317708334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45933.549317708334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45933.549317708334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45933.549317708334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45933.549317708334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45933.549317708334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45933.549317708334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45933.549317708334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45933.549317708334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45933.549317708334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45933.549317708334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45933.549317708334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45933.549317708334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45933.549317708334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45933.549317708334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45933.549317708334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45933.549317708334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45933.549317708334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45933.549317708334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45933.549317708334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45933.549317708334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45933.549317708334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45933.549317708334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45933.549317708334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45933.549317708334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45933.549317708334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45933.549317708334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45933.549317708334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45933.549317708334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45933.549317708334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45933.549317708334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45933.549317708334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45933.549317708334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45933.549317708334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45933.549317708334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45933.549317708334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45933.549317708334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45933.549317708334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45933.549317708334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45933.549317708334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45933.549317708334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45933.549317708334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45933.549317708334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45933.549317708334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45933.549317708334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45933.549317708334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45933.549317708334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45933.549317708334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45933.549317708334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45933.549317708334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45933.549317708334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45933.549317708334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45933.549317708334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45933.549317708334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45933.549317708334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45933.549317708334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45933.549317708334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45933.549317708334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45933.549317708334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45933.549317708334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45933.549317708334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45933.549317708334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45933.549317708334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45933.549317708334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45933.549317708334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45933.549317708334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45933.549317708334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45933.549317708334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45933.549317708334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45933.549317708334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45933.549317708334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45933.549317708334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45933.549317708334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45933.549317708334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45933.549317708334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45933.549317708334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45933.549317708334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45933.549317708334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45933.549317708334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45933.549317708334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45933.549317708334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45933.549317708334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45933.549317708334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45933.549317708334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45933.549317708334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45933.549317708334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45933.549317708334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45933.549317708334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45933.549317708334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45933.549317708334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45933.549317708334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45933.549317708334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45933.549317708334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45933.549317708334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45933.549317708334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45933.549317708334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45933.549317708334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45933.549317708334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45933.549317708334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45933.549317708334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45933.549317708334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45933.549317708334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45933.549317708334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45933.549317708334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45933.549317708334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45933.549317708334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45933.549317708334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45933.549317708334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45933.549317708334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45933.549317708334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45933.549317708334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45933.549317708334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45933.549317708334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45933.549317708334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45933.549317708334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45933.549317708334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45933.549317708334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45933.549317708334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45933.549317708334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45933.549317708334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45933.549317708334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45933.549317708334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45933.549317708334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45933.549317708334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45933.549317708334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45933.549317708334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45933.549317708334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45933.549317708334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45933.549317708334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45933.549317708334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45933.549317708334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45933.549317708334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45933.549317708334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45933.549317708334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45933.549317708334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45933.549317708334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45933.549317708334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45933.549317708334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45933.549317708334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45933.549317708334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45933.549317708334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45933.549317708334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45933.549317708334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45933.549317708334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45933.549317708334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45933.549317708334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45933.549317708334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45933.549317708334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45933.549317708334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45933.549317708334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45933.549317708334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45933.549317708334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45933.549317708334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45933.549317708334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45933.549317708334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45933.549317708334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45933.549317708334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45933.549317708334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45933.549317708334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45933.549317708334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45933.549317708334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45933.549317708334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45933.549317708334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45933.549317708334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45933.549317708334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45933.549317708334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45933.549317708334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45933.549317708334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45933.549317708334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45933.549317708334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45933.549317708334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45933.549317708334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45933.549317708334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45933.549317708334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45933.549317708334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45933.549317708334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45933.549317708334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45933.549317708334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45933.549317708334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45933.549317708334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45933.549317708334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45933.549317708334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45933.549317708334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45933.549317708334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45933.549317708334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45933.549317939818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45933.549317939818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45933.549317939818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45933.549317939818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45933.549317939818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45933.549317939818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45933.549317939818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45933.549317939818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45933.549317708334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45933.549317708334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45933.549317708334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45933.549317708334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45933.549317939818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45933.549317939818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45933.549317939818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45933.549317939818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45933.549317939818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45933.549317939818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45933.549317939818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45933.549317939818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45933.549317939818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45933.549317939818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45933.549317939818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45933.549317939818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45933.549317939818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45933.549317939818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45933.549317939818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45933.549317939818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45933.549317939818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45933.549317939818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45933.549317939818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45933.549317939818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45933.549317939818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45933.549317939818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45933.549317939818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45933.549317939818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45933.549317939818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45933.549317939818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45933.549317939818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45933.549317939818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45933.549317939818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45933.549317939818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45933.549317939818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45933.549317939818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45933.549317939818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45933.549317939818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45933.549317939818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45933.549317939818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45933.549317939818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45933.549317939818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45933.549317939818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45933.549317939818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45933.549317939818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45933.549317939818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45933.549317939818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45933.549317939818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45933.549317939818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45933.549317939818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45933.549317939818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45933.549317939818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45933.549317939818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45933.549317939818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45933.549317939818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45933.549317939818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45933.549317939818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45933.549317939818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45933.549317939818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45933.549317939818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45933.549317939818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45933.549317939818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45933.549317939818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45933.549317939818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45933.549317939818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45933.549317939818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45933.549317939818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45933.549317939818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45933.549317939818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45933.549317939818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45933.549317939818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45933.549317939818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45933.549317939818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45933.549317939818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45933.549317939818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45933.549317939818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45933.549317939818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45933.549317939818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45933.549317939818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45933.549317939818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45933.549317939818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45933.549317939818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45933.549317939818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45933.549317939818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45933.549317939818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45933.549317939818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45933.549317939818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45933.549317939818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45933.549317939818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45933.549317939818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45933.549317939818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45933.549317939818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45933.549317939818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45933.549317939818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45933.549317939818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45933.549317939818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45933.549317939818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45933.549317939818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45933.549317939818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45933.549317939818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45933.549317939818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45933.549317939818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45933.549317939818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45933.549317939818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45933.549317939818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45933.549317939818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45933.549317939818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45933.549317939818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45933.549317939818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45933.549317939818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45933.549317939818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45933.549317939818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45933.549317939818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45933.549317939818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45933.549317939818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45933.549317939818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45933.549317939818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45933.549317939818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45933.549317939818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45933.549317939818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45933.549317939818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45933.549317939818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45933.549317939818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45933.549317939818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45933.549317939818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45933.549317939818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45933.549317939818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45933.549317939818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45933.549317939818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45933.549317939818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45933.549317939818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45933.549317939818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45933.549317939818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45933.549317939818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45933.549317939818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45933.549317939818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45933.549317939818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45933.549317939818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45933.549317939818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45933.549317939818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45933.549317939818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45933.549317939818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45933.549317939818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45933.549317939818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45933.549317939818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45933.549317939818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45933.549317939818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45933.549317939818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45933.549317939818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45933.549317939818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45933.549317939818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45933.549317939818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45933.549317939818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45933.549317939818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45933.549317939818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45933.549317939818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45933.549317939818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45933.549317939818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45933.549317939818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45933.549317939818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45933.549317939818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45933.549317939818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45933.549317939818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45933.549317939818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45933.549317939818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45933.549317939818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45933.549317939818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45933.549317939818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45933.549317939818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45933.549317939818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45933.549317939818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45933.549317939818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45933.549317939818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45933.549317939818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45933.549317939818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45933.549317939818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45933.549317939818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45933.549317939818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45933.549317939818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45933.549317939818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45933.549317939818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45933.549317939818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45933.549317939818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45933.549317939818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45933.549317939818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45933.549317939818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45933.549317939818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45933.549317939818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45933.549317939818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45933.549317939818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45933.549317939818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45933.549317939818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45933.549317939818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45933.549317939818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45933.549317939818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45933.549317939818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45933.549317939818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45933.549317939818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45933.549317939818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45933.549317939818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45933.549317939818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45933.549317939818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45933.549317939818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45933.549317939818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45933.549317939818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45933.549317939818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45933.549317939818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45933.549317939818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45933.549317939818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45933.549317939818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45933.549317939818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45933.549317939818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45933.549317939818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45933.549317939818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45933.549317939818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45933.549317939818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45933.549317939818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45933.549317939818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45933.549317939818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45933.549317939818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45933.549317939818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45933.549317939818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45933.549317939818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45933.549317939818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45933.549317939818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45933.549317939818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45933.549317939818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45933.549317939818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45933.549317939818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45933.549317939818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45933.549317939818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45933.549317939818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45933.549317939818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45933.549317939818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45933.549317939818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45933.549317939818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45933.549317939818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45933.549317939818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45933.549317939818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45933.549317939818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45933.549317939818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45933.549317939818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45933.549317939818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45933.549317939818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45933.549317939818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45933.549317939818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45933.549317939818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45933.549317939818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45933.549317939818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45933.549317939818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45933.549317939818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45933.549317939818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45933.549317939818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45933.549317939818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45933.549317939818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45933.549317939818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45933.549317939818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45933.549317939818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45933.549317939818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45933.549317939818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45933.549317939818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45933.549317939818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45933.549317939818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45933.549317939818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45933.549317939818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45933.549317939818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45933.549317939818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45933.549317939818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45933.549317939818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45933.549317939818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45933.549317939818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45933.549317939818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45933.549317939818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45933.549317939818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45933.549317939818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45933.549317939818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45933.549317939818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45933.549317939818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45933.549317939818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45933.549317939818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45933.549317939818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45933.549317939818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45933.549317939818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45933.549317939818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45933.549317939818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45933.549317939818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45933.549317939818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45933.549317939818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45933.549317939818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45933.549317939818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45933.549317939818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45933.549317939818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45933.549317939818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45933.549317939818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45933.549317939818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45933.549317939818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45933.549317939818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45933.549317939818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45933.549317939818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45933.549317939818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45933.549317939818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45933.549317939818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45933.549317939818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45933.549317939818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45933.549317939818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45933.549317939818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45933.549317939818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45933.549317939818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45933.549317939818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45933.549317939818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45933.549317939818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45933.549317939818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45933.549317939818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45933.549317939818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45933.549317939818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45933.549317939818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45933.549317939818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45933.549317939818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45933.549317939818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45933.549317939818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45933.549317939818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45933.549317939818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45933.549317939818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45933.549317939818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45933.549317939818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45933.549317939818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45933.549317939818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45933.549317939818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45933.549317939818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45933.549317939818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45933.549317939818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45933.549317939818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45933.549317939818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45933.549317939818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45933.549317939818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45933.549317939818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45933.549317939818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45933.549317939818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45933.549317939818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45933.549317939818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45933.549317939818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45933.549317939818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45933.549317939818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45933.549317939818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45933.549317939818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45933.549317939818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45933.549317939818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45933.549317939818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45933.549317939818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45933.549317939818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45933.549317939818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45933.549317939818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45933.549317939818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45933.549317939818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45933.549317939818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45933.549317939818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45933.549317939818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45933.549317939818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45933.549317939818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45933.549317939818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45933.549317939818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45933.549317939818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45933.549317939818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45933.549317939818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45933.549317939818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45933.549317939818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45933.549317939818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45933.549317939818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45933.549317939818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45933.549317939818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45933.549317939818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45933.549317939818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45933.549317939818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45933.549317939818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45933.549317939818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45933.549317939818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45933.549317939818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45933.549317939818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45933.549317939818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45933.549317939818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45933.549317939818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45933.549317939818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45933.549317939818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45933.549317939818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45933.549317939818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45933.549317939818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45933.549317939818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45933.549317939818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45933.549317939818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45933.549317939818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45933.549317939818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45933.549317939818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45933.549317939818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45933.549317939818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45933.549317939818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45933.549317939818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45933.549317939818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45933.549317939818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45933.549317939818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45933.549317939818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45933.549317939818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45933.549317939818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45933.549317939818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45933.549317939818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45933.549317939818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45933.549317939818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45933.549317939818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45933.549317939818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45933.549317939818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45933.549317939818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45933.549317939818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45933.549317939818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45933.549317939818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45933.549317939818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45933.549317939818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45933.549317939818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45933.549317939818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45933.549317939818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45933.549317939818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45933.549317939818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45933.549317939818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45933.549317939818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45933.549317939818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45933.549317939818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45933.549317939818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45933.549317939818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45933.549317939818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45933.549317939818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45933.549317939818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45933.549317939818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45933.549317939818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45933.549317939818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45933.549317939818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45933.549317939818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45933.549317939818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45933.549317939818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45933.549317939818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45933.549317939818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45933.549317939818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45933.549317939818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45933.549317939818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45933.549317939818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45933.549317939818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45933.549317939818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45933.549317939818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45933.549317939818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45933.549317939818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45933.549317939818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45933.549317939818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45933.549317939818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45933.549317939818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45933.549317939818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45933.549317939818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45933.549317939818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45933.549317939818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45933.549317939818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45933.549317939818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45933.549317939818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45933.549317939818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45933.549317939818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45933.549317939818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45933.549317939818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45933.549317939818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45933.549317939818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45933.549317939818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45933.549317939818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45933.549317939818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45933.549317939818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45933.549317939818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45933.549317939818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45933.549317939818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45933.549317939818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45933.549317939818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45933.549317939818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45933.549317939818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45933.549317939818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45933.549317939818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45933.549317939818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45933.549317939818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45933.549317939818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45933.549317939818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45933.549317939818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45933.549317939818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45933.549317939818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45933.549317939818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45933.549317939818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45933.549317939818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45933.549317939818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45933.549317939818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45933.549317939818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45933.549317939818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45933.549317939818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45933.549317939818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45933.549317939818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45933.549317939818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45933.549317939818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45933.549317939818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45933.549317939818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45933.549317939818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45933.549317939818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45933.549317939818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45933.549317939818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45933.549317939818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45933.549317939818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45933.549317939818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45933.549317939818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45933.549317939818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45933.549317939818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45933.549317939818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45933.549317939818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45933.549317939818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45933.549317939818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45933.549317939818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45933.549317939818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45933.549317939818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45933.549317939818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45933.549317939818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45933.549317939818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45933.549317939818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45933.549317939818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45933.549317939818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45933.549317939818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45933.549317939818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45933.549317939818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45933.549317939818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45933.549317939818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45933.549317939818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45933.549317939818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45933.549317939818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45933.549317939818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45933.549317939818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45933.549317939818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45933.549317939818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45933.549317939818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45933.549317939818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45933.549317939818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45933.549317939818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45933.549317939818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45933.549317939818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45933.549317939818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45933.549317939818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45933.549317939818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45933.549317939818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45933.549317939818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45933.549317939818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45933.549317939818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45933.549317939818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45933.549317939818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45933.549317939818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45933.549317939818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45933.549317939818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45933.549317939818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45933.549317939818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45933.549317939818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45933.549317939818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45933.549317939818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45933.549317939818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45933.549317939818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45933.549317939818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45933.549317939818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45933.549317939818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45933.549317939818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45933.549317939818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45933.549317939818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45933.549317939818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45933.549317939818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45933.549317939818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45933.549317939818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45933.549317939818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45933.549317939818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45933.549317939818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45933.549317939818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45933.549317939818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45933.549317939818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45933.549317939818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45933.549317939818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45933.549317939818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45933.549317939818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45933.549317939818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45933.549317939818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45933.549317939818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45933.549317939818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45933.549317939818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45933.549317939818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45933.549317939818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45933.549317939818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45933.549317939818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45933.549317939818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45933.549317939818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45933.549317939818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45933.549317939818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45933.549317939818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45933.549317939818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45933.549317939818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45933.549317939818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45933.549317939818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45933.549317939818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45933.549317939818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45933.549317939818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45933.549317939818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45933.549317939818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45933.549317939818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45933.549317939818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45933.549317939818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45933.549317939818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45933.549317939818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45933.549317939818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45933.549317939818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45933.549317939818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45933.549317939818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45933.549317939818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45933.549317939818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45933.549317939818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45933.549317939818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45933.549317939818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45933.549317939818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45933.549317939818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45933.549317939818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45933.549317939818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45933.549317939818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45933.549317939818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45933.549317939818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45933.549317939818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45933.549317939818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45933.549317939818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45933.549317939818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45933.549317939818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45933.549317939818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45933.549317939818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45933.549317939818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45933.549317939818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45933.549317939818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45933.549317939818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45933.549317939818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45933.549317939818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45933.549317939818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45933.549317939818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45933.549317939818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45933.549317939818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45933.549317939818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45933.549317939818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45933.549317939818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45933.549317939818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45933.549317939818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45933.549317939818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45933.549317939818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45933.549317939818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45933.549317939818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45933.549317939818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45933.549317939818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45933.549317939818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45933.549317939818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45933.549317939818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45933.549317939818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45933.549317939818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45933.549317939818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45933.549317939818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45933.549317939818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45933.549317939818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45933.549317939818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45933.549317939818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45933.549317939818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45933.549317939818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45933.549317939818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45933.549317939818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45933.549317939818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45933.549317939818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45933.549317939818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45933.549317939818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45933.549317939818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45933.549317939818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45933.549317939818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45933.549317939818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45933.549317939818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45933.549317939818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45933.549317939818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45933.549317939818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45933.549317939818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45933.549317939818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45933.549317939818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45933.549317939818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45933.549317939818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45933.549317939818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45933.549317939818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45933.549317939818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45933.549317939818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45933.549317939818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45933.549317939818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45933.549317939818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45933.549317939818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45933.549317939818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45933.549317939818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45933.549317939818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45933.549317939818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45933.549317939818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45933.549317939818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45933.549317939818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45933.549317939818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45933.549317939818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45933.549317939818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45933.549317939818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45933.549317939818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45933.549317939818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45933.549317939818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45933.549317939818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45933.549317939818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45933.549317939818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45933.549317939818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45933.549317939818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45933.549317939818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45933.549317939818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45933.549317939818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45933.549317939818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45933.549317939818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45933.549317939818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45933.549317939818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45933.549317939818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45933.549317939818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45933.549317939818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45933.549317939818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45933.549317939818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45933.549317939818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45933.549317939818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45933.549317939818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45933.549317939818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45933.549317939818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45933.549317939818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45933.549317939818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45933.549317939818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45933.549317939818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45933.549317939818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45933.549317939818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45933.549317939818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45933.549317939818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45933.549317939818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45933.549317939818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45933.549317939818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45933.549317939818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45933.549317939818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45933.549317939818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45933.549317939818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45933.549317939818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45933.549317939818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45933.549317939818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45933.549317939818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45933.549317939818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45933.549317939818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45933.549317939818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45933.549317939818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45933.549317939818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45933.549317939818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45933.549317939818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45933.549317939818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45933.549317939818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45933.549317939818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45933.549317939818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45933.549317939818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45933.549317939818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45933.549317939818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45933.549317939818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45933.549317939818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45933.549317939818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45933.549317939818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45933.549317939818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45933.549317939818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45933.549317939818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45933.549317939818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45933.549317939818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45933.549317939818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45933.549317939818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45933.549317939818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45933.549317939818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45933.549317939818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45933.549317939818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45933.549317939818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45933.549317939818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45933.549317939818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45933.549317939818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45933.549317939818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45933.549317939818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45933.549317939818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45933.549317939818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45933.549317939818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45933.549317939818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45933.549317939818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45933.549317939818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45933.549317939818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45933.549317939818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45933.549317939818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45933.549317939818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45933.549317939818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45933.549317939818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45933.549317939818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45933.549317939818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45933.549317939818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45933.549317939818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45933.549317939818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45933.549317939818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45933.549317939818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45933.549317939818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45933.549317939818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45933.549317939818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45933.549317939818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45933.549317939818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45933.549317939818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45933.549317939818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45933.549317939818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45933.549317939818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45933.549317939818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45933.549317939818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45933.549317939818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45933.549317939818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45933.549317939818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45933.549317939818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45933.549317939818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45933.549317939818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45933.549317939818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45933.549317939818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45933.549317939818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45933.549317939818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45933.549317939818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45933.549317939818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45933.549317939818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45933.549317939818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45933.549317939818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45933.549317939818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45933.549317939818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45933.549317939818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45933.549317939818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45933.549317939818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45933.549317939818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45933.549317939818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45933.549317939818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45933.549317939818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45933.549317939818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45933.549317939818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45933.549317939818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45933.549317939818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45933.549317939818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45933.549317939818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45933.549317939818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45933.549317939818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45933.549317939818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45933.549317939818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45933.549317939818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45933.549317939818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45933.549317939818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45933.549317939818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45933.549317939818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45933.549317939818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45933.549317939818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45933.549317939818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45933.549317939818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45933.549317939818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45933.549317939818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45933.549317939818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45933.549317939818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45933.549317939818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45933.549317939818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45933.549317939818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45933.549317939818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45933.549317939818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45933.549317939818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45933.549317939818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45933.549317939818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45933.549317939818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45933.549317939818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45933.549317939818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45933.549317939818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45933.549317939818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45933.549317939818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45933.549317939818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45933.549317939818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45933.549317939818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45933.549317939818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45933.549317939818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45933.549317939818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45933.549317939818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45933.549317939818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45933.549317939818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45933.549317939818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45933.549317939818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45933.549317939818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45933.549317939818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45933.549317939818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45933.549317939818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45933.549317939818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45933.549317939818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45933.549317939818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45933.549317939818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45933.549317939818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45933.549317939818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45933.549317939818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45933.549317939818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45933.549317939818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45933.549317939818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45933.549317939818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45933.549317939818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45933.549317939818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45933.549317939818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45933.549317939818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45933.549317939818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45933.549317939818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45933.549317939818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45933.549317939818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45933.549317939818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45933.549317939818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45933.549317939818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45933.549317939818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45933.549317939818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45933.549317939818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45933.549317939818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45933.549317939818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45933.549317939818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45933.549317939818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45933.549317939818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45933.549317939818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45933.549317939818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45933.549317939818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45933.549317939818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45933.549317939818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45933.549317939818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45933.549317939818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45933.549317939818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45933.549317939818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45933.549317939818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45933.549317939818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45933.549317939818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45933.549317939818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45933.549317939818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45933.549317939818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45933.549317939818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45933.549317939818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45933.549317939818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45933.549317939818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45933.549317939818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45933.549317939818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45933.549317939818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45933.549317939818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45933.549317939818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45933.549317939818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45933.549317939818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45933.549317939818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45933.549317939818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45933.549317939818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45933.549317939818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45933.549317939818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45933.549317939818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45933.549317939818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45933.549317939818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45933.549317939818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45933.549317939818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45933.549317939818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45933.549317939818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45933.549317939818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45933.549317939818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45933.549317939818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45933.549317939818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45933.549317939818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45933.549317939818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45933.549317939818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45933.549317939818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45933.549317939818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45933.549317939818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45933.549317939818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45933.549317939818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45933.549317939818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45933.549317939818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45933.549317939818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45933.549317939818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45933.549317939818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45933.549317939818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45933.549317939818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45933.549317939818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45933.549317939818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45933.549317939818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45933.549317939818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45933.549317939818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45933.549317939818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45933.549317939818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45933.549317939818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45933.549317939818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45933.549317939818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45933.549317939818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45933.549317939818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45933.549317939818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45933.549317939818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45933.549317939818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45933.549317939818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45933.549317939818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45933.549317939818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45933.549317939818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45933.549317939818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45933.549317939818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45933.549317939818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45933.549317939818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45933.549317939818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45933.549317939818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45933.549317939818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45933.549317939818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45933.549317939818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45933.549317939818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45933.549317939818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45933.549317939818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45933.549317939818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45933.549317939818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45933.549317939818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45933.549317939818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45933.549317939818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45933.549317939818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45933.549317939818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45933.549317939818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45933.549317939818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45933.549317939818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45933.549317939818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45933.549317939818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45933.549317939818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45933.549317939818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45933.549317939818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45933.549317939818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45933.549317939818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45933.549317939818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45933.549317939818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45933.549317939818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45933.549317939818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45933.549317939818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45933.549317939818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45933.549317939818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45933.549317939818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45933.549317939818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45933.549317939818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45933.549317939818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45933.549317939818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45933.549317939818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45933.549317939818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45933.549317939818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45933.549317939818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45933.549317939818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45933.549317939818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45933.549317939818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45933.549317939818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45933.549317939818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45933.549317939818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45933.549317939818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45933.549317939818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45933.549317939818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45933.549317939818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45933.549317939818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45933.549317939818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45933.549317939818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45933.549317939818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45933.549317939818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45933.549317939818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45933.549317939818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45933.549317939818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45933.549317939818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45933.549317939818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45933.549317939818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45933.549317939818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45933.549317939818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45933.549317939818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45933.549317939818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45933.549317939818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45933.549317939818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45933.549317939818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45933.549317939818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45933.549317939818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45933.549317939818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45933.549317939818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45933.549317939818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45933.549317939818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45933.549317939818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45933.549317939818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45933.549317939818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45933.549317939818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45933.549317939818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45933.549317939818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45933.549317939818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45933.549317939818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45933.549317939818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45933.549317939818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45933.549317939818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45933.549317939818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45933.549317939818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45933.549317939818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45933.549317939818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45933.549317939818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45933.549317939818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45933.549317939818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45933.549317939818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45933.549317939818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45933.549317939818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45933.549317939818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45933.549317939818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45933.549317939818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45933.549317939818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45933.549317939818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45933.549317939818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45933.549317939818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45933.549317939818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45933.549317939818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45933.549317939818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45933.549317939818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45933.549317939818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45933.549317939818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45933.549317939818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45933.549317939818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45933.549317939818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45933.549317939818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45933.549317939818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45933.549317939818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45933.549317939818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45933.549317939818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45933.549317939818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45933.549317939818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45933.549317939818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45933.549317939818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45933.549317939818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45933.549317939818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45933.549317939818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45933.549317939818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45933.549317939818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45933.549317939818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45933.549317939818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45933.549317939818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45933.549317939818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45933.549317939818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45933.549317939818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45933.549317939818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45933.549317939818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45933.549317939818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45933.549317939818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45933.549317939818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45933.549317939818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45933.549317939818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45933.549317939818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45933.549317939818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45933.549317939818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45933.549317939818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45933.549317939818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45933.549317939818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45933.549317939818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45933.549317939818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45933.549317939818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45933.549317939818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45933.549317939818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45933.549317939818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45933.549317939818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45933.549317939818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45933.549317939818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45933.549317939818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45933.549317939818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45933.549317939818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45933.549317939818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45933.549317939818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45933.549317939818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45933.549317939818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45933.549317939818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45933.549317939818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45933.549317939818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45933.549317939818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45933.549317939818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45933.549317939818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45933.549317939818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45933.549317939818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45933.549317939818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45933.549317939818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45933.549317939818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45933.549317939818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45933.549317939818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45933.549317939818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45933.549317939818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45933.549317939818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45933.549317939818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45933.549317939818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45933.549317939818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45933.549317939818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45933.549317939818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45933.549317939818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45933.549317939818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45933.549317939818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45933.549317939818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45933.549317939818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45933.549317939818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45933.549317939818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45933.549317939818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45933.549317939818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45933.549317939818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45933.549317939818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45933.549317939818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45933.549317939818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45933.549317939818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45933.549317939818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45933.549317939818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45933.549317939818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45933.549317939818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45933.549317939818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45933.549317939818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45933.549317939818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45933.549317939818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45933.549317939818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45933.549317939818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45933.549317939818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45933.549317939818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45933.549317939818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45933.549317939818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45933.549317939818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45933.549317939818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45933.549317939818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45933.549317939818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45933.549317939818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45933.549317939818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45933.549317939818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45933.549317939818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45933.549317939818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45933.549317939818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45933.549317939818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45933.549317939818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45933.549317939818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45933.549317939818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45933.549317939818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230.06860011573735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2.6590399305569008</v>
      </c>
      <c r="H3" s="113">
        <v>45930.847372685188</v>
      </c>
      <c r="I3" s="110" t="str">
        <f>IFERROR(VLOOKUP(D3,DB!A:F,6,0),"")</f>
        <v>SCECO</v>
      </c>
      <c r="J3" s="110" t="str">
        <f>IFERROR(VLOOKUP(D3,DB!A:G,7,0),"")</f>
        <v>In progress</v>
      </c>
      <c r="K3" s="115" t="s">
        <v>39064</v>
      </c>
      <c r="L3" s="107" t="str">
        <f>IFERROR(VLOOKUP(D3,DB!A:I,9,0),"")</f>
        <v>Latis</v>
      </c>
    </row>
    <row r="4" spans="1:16" ht="29.25" customHeight="1">
      <c r="A4" s="110" t="s">
        <v>39065</v>
      </c>
      <c r="B4" s="110" t="str">
        <f>IFERROR(VLOOKUP(D4,DB!A:K,11,0),"")</f>
        <v>R4</v>
      </c>
      <c r="C4" s="111">
        <v>1</v>
      </c>
      <c r="D4" s="107" t="s">
        <v>39066</v>
      </c>
      <c r="E4" s="112" t="s">
        <v>38964</v>
      </c>
      <c r="F4" s="113">
        <v>45933.049016203702</v>
      </c>
      <c r="G4" s="114">
        <f ca="1">IFERROR(NOW()-F4,"")</f>
        <v>0.50030150463135215</v>
      </c>
      <c r="H4" s="113">
        <v>45932.794976851852</v>
      </c>
      <c r="I4" s="110" t="str">
        <f>IFERROR(VLOOKUP(D4,DB!A:F,6,0),"")</f>
        <v>SCECO</v>
      </c>
      <c r="J4" s="110" t="str">
        <f>IFERROR(VLOOKUP(D4,DB!A:G,7,0),"")</f>
        <v>Vandalized+Vandalized</v>
      </c>
      <c r="K4" s="115" t="s">
        <v>39067</v>
      </c>
      <c r="L4" s="107" t="str">
        <f>IFERROR(VLOOKUP(D4,DB!A:I,9,0),"")</f>
        <v>Latis</v>
      </c>
    </row>
    <row r="5" spans="1:16" ht="15" customHeight="1">
      <c r="A5" s="110" t="s">
        <v>39068</v>
      </c>
      <c r="B5" s="110" t="str">
        <f>IFERROR(VLOOKUP(D5,DB!A:K,11,0),"")</f>
        <v>R4</v>
      </c>
      <c r="C5" s="111">
        <v>1</v>
      </c>
      <c r="D5" s="107" t="s">
        <v>25920</v>
      </c>
      <c r="E5" s="112" t="s">
        <v>38964</v>
      </c>
      <c r="F5" s="113">
        <v>45933.468229166669</v>
      </c>
      <c r="G5" s="114">
        <f ca="1">IFERROR(NOW()-F5,"")</f>
        <v>8.1088541664939839E-2</v>
      </c>
      <c r="H5" s="113">
        <v>45933.462314814817</v>
      </c>
      <c r="I5" s="110" t="str">
        <f>IFERROR(VLOOKUP(D5,DB!A:F,6,0),"")</f>
        <v>SCECO</v>
      </c>
      <c r="J5" s="110" t="str">
        <f>IFERROR(VLOOKUP(D5,DB!A:G,7,0),"")</f>
        <v>Dead</v>
      </c>
      <c r="K5" s="115" t="s">
        <v>39069</v>
      </c>
      <c r="L5" s="107" t="str">
        <f>IFERROR(VLOOKUP(D5,DB!A:I,9,0),"")</f>
        <v>Latis</v>
      </c>
    </row>
    <row r="6" spans="1:16" ht="15" customHeight="1">
      <c r="A6" s="110" t="s">
        <v>39070</v>
      </c>
      <c r="B6" s="110" t="str">
        <f>IFERROR(VLOOKUP(D6,DB!A:K,11,0),"")</f>
        <v>R4</v>
      </c>
      <c r="C6" s="111">
        <v>1</v>
      </c>
      <c r="D6" s="107" t="s">
        <v>36364</v>
      </c>
      <c r="E6" s="112" t="s">
        <v>38964</v>
      </c>
      <c r="F6" s="113">
        <v>45933.516493055555</v>
      </c>
      <c r="G6" s="114">
        <f ca="1">IFERROR(NOW()-F6,"")</f>
        <v>3.2824652778799646E-2</v>
      </c>
      <c r="H6" s="113">
        <v>45933.510787037034</v>
      </c>
      <c r="I6" s="110" t="str">
        <f>IFERROR(VLOOKUP(D6,DB!A:F,6,0),"")</f>
        <v>SCECO</v>
      </c>
      <c r="J6" s="110" t="str">
        <f>IFERROR(VLOOKUP(D6,DB!A:G,7,0),"")</f>
        <v>In progress</v>
      </c>
      <c r="K6" s="115" t="s">
        <v>39071</v>
      </c>
      <c r="L6" s="107" t="str">
        <f>IFERROR(VLOOKUP(D6,DB!A:I,9,0),"")</f>
        <v>Latis</v>
      </c>
    </row>
    <row r="7" spans="1:16" ht="15" customHeight="1">
      <c r="A7" s="110" t="s">
        <v>39072</v>
      </c>
      <c r="B7" s="110" t="str">
        <f>IFERROR(VLOOKUP(D7,DB!A:K,11,0),"")</f>
        <v>R4</v>
      </c>
      <c r="C7" s="111">
        <v>1</v>
      </c>
      <c r="D7" s="107" t="s">
        <v>36845</v>
      </c>
      <c r="E7" s="112" t="s">
        <v>38964</v>
      </c>
      <c r="F7" s="113">
        <v>45933.509375000001</v>
      </c>
      <c r="G7" s="114">
        <f ca="1">IFERROR(NOW()-F7,"")</f>
        <v>3.994270833209157E-2</v>
      </c>
      <c r="H7" s="113">
        <v>45933.538194444445</v>
      </c>
      <c r="I7" s="110" t="str">
        <f>IFERROR(VLOOKUP(D7,DB!A:F,6,0),"")</f>
        <v>Generator-SG</v>
      </c>
      <c r="J7" s="110" t="str">
        <f>IFERROR(VLOOKUP(D7,DB!A:G,7,0),"")</f>
        <v>Weak</v>
      </c>
      <c r="K7" s="115" t="s">
        <v>39071</v>
      </c>
      <c r="L7" s="107" t="str">
        <f>IFERROR(VLOOKUP(D7,DB!A:I,9,0),"")</f>
        <v>Latis</v>
      </c>
    </row>
    <row r="8" spans="1:16" ht="15" customHeight="1">
      <c r="A8" s="110"/>
      <c r="B8" s="110" t="str">
        <f>IFERROR(VLOOKUP(D8,DB!A:K,11,0),"")</f>
        <v/>
      </c>
      <c r="C8" s="111"/>
      <c r="D8" s="107"/>
      <c r="E8" s="112"/>
      <c r="F8" s="113"/>
      <c r="G8" s="114">
        <f ca="1">IFERROR(NOW()-F8,"")</f>
        <v>45933.549317708334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45933.549317708334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45933.549317708334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45933.549317708334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45933.549317708334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45933.549317708334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45933.549317708334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45933.549317708334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45933.549317708334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45933.549317708334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45933.549317708334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45933.549317708334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45933.549317708334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45933.549317708334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45933.549317708334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45933.549317708334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45933.549317708334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45933.549317708334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45933.549317708334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45933.549317708334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45933.549317708334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45933.549317708334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45933.549317708334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45933.549317708334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45933.549317708334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45933.549317708334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45933.549317708334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45933.549317708334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45933.549317708334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45933.549317708334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45933.549317708334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45933.549317708334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45933.549317708334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45933.549317708334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45933.549317708334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45933.549317708334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45933.549317708334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45933.549317708334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45933.549317708334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45933.549317708334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45933.549317708334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45933.549317708334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45933.549317708334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45933.549317708334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45933.549317708334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45933.549317708334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45933.549317708334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45933.549317708334</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41.717257754629827</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7.3604403935169103</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1.689872685528826E-2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45933.549317708334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45933.549317708334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45933.549317708334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45933.549317708334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45933.549317708334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45933.549317708334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45933.549317708334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45933.549317708334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45933.549317708334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45933.549317708334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45933.549317708334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45933.549317708334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45933.549317708334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45933.549317708334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45933.549317708334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45933.549317708334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45933.549317708334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45933.549317708334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45933.549317708334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45933.549317708334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45933.549317708334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45933.549317708334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45933.549317708334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45933.549317708334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45933.549317708334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45933.549317708334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45933.549317708334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45933.549317708334</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45933.549317708334</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45933.549317708334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45933.549317708334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45933.549317708334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45933.549317708334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45933.549317708334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45933.549317708334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45933.549317708334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45933.549317708334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45933.549317708334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45933.549317708334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45933.549317708334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45933.549317708334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45933.549317708334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45933.549317708334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45933.549317708334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45933.549317708334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45933.549317708334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45933.549317708334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45933.549317708334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45933.549317708334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45933.549317708334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45933.549317708334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45933.549317708334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45933.549317708334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45933.549317708334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45933.549317708334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45933.549317708334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45933.549317708334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45933.549317708334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45933.549317708334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45933.549317708334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45933.549317708334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45933.549317708334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45933.549317708334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45933.549317708334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45933.549317708334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45933.549317708334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45933.549317708334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45933.549317708334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45933.549317708334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45933.549317708334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45933.549317708334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45933.549317708334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45933.549317708334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45933.549317708334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45933.549317708334</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45933.549317708334</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45933.549317708334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45933.549317708334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45933.549317708334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45933.549317708334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45933.549317708334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45933.549317708334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45933.549317708334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45933.549317708334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45933.549317708334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45933.549317708334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45933.549317708334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45933.549317708334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45933.549317708334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45933.549317708334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45933.549317708334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45933.549317708334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45933.549317708334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45933.549317708334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45933.549317708334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45933.549317708334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45933.549317708334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45933.549317708334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45933.549317708334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45933.549317708334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45933.549317708334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45933.549317708334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45933.549317708334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45933.549317708334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45933.549317708334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45933.549317708334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45933.549317708334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45933.549317708334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45933.549317708334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45933.549317708334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45933.549317708334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45933.549317708334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45933.549317708334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45933.549317708334</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45933.549317708334</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45933.549317708334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45933.549317708334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45933.549317708334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45933.549317708334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45933.549317708334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45933.549317708334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45933.549317708334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45933.549317708334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45933.549317708334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45933.549317708334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45933.549317708334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45933.549317708334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45933.549317708334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45933.549317708334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45933.549317708334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45933.549317708334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45933.549317708334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45933.549317708334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45933.549317708334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45933.549317708334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45933.549317708334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45933.549317708334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45933.549317708334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45933.549317708334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45933.549317708334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45933.549317708334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45933.549317708334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45933.549317708334</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45933.549317708334</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45933.549317708334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45933.549317708334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45933.549317708334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45933.549317708334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45933.549317708334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45933.549317708334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45933.549317708334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45933.549317708334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45933.549317708334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45933.549317708334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45933.549317708334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45933.549317708334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45933.549317708334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45933.549317708334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45933.549317708334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45933.549317708334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45933.549317708334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45933.549317708334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45933.549317708334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45933.549317708334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45933.549317708334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45933.549317708334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45933.549317708334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45933.549317708334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45933.549317708334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45933.549317708334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45933.549317708334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45933.549317708334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45933.549317708334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45933.549317708334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45933.549317708334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45933.549317708334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45933.549317708334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45933.549317708334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45933.549317708334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45933.549317708334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45933.549317708334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45933.549317708334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45933.549317708334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45933.549317708334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45933.549317708334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45933.549317708334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45933.549317708334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45933.549317708334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45933.549317708334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45933.549317708334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45933.549317708334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45933.549317708334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45933.549317708334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45933.549317708334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45933.549317708334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45933.549317708334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45933.549317708334</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45933.549317708334</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4.4056024305536994</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6.7764704861110658</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0.73067187499691499</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8.1713541665521916E-2</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
      </c>
      <c r="C6" s="137"/>
      <c r="D6" s="137"/>
      <c r="E6" s="137"/>
      <c r="F6" s="137"/>
      <c r="G6" s="137">
        <f ca="1">IFERROR(NOW()-F6,"-")</f>
        <v>45933.549317708334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45933.549317708334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45933.549317708334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45933.549317708334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45933.549317708334</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45933.549317708334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45933.549317708334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45933.549317708334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45933.549317708334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45933.549317708334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45933.549317708334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45933.549317708334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45933.549317708334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45933.549317708334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45933.549317708334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45933.549317708334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45933.549317708334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45933.549317708334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45933.549317708334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45933.549317708334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45933.549317708334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45933.549317708334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45933.549317708334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45933.549317708334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45933.549317708334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45933.549317708334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45933.549317708334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45933.549317708334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45933.549317708334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45933.549317708334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45933.549317708334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45933.549317708334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45933.549317708334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45933.549317708334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45933.549317708334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45933.549317708334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45933.549317708334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45933.549317708334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45933.549317708334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45933.549317708334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45933.549317708334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45933.549317708334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45933.549317708334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45933.549317708334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45933.549317708334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45933.549317708334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45933.549317708334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45933.549317708334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45933.549317708334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45933.549317708334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45933.549317708334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45933.549317708334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45933.549317708334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45933.549317708334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45933.549317708334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45933.549317708334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45933.549317708334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45933.549317708334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45933.549317708334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45933.549317708334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45933.549317708334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45933.549317708334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45933.549317708334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45933.549317708334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45933.549317708334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45933.549317708334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45933.549317708334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45933.549317708334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45933.549317708334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45933.549317708334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45933.549317708334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45933.549317708334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45933.549317708334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45933.549317708334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45933.549317708334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45933.549317708334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45933.549317708334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45933.549317708334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45933.549317708334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45933.549317708334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45933.549317708334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45933.549317708334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45933.549317708334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45933.549317708334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45933.549317708334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45933.549317708334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45933.549317708334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45933.549317708334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45933.549317708334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45933.549317708334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45933.549317708334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45933.549317708334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45933.549317708334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45933.549317708334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45933.549317708334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45933.549317708334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45933.549317708334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45933.549317708334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45933.549317708334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45933.549317708334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45933.549317708334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45933.549317708334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45933.549317708334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45933.549317708334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45933.549317708334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45933.549317708334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45933.549317708334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45933.549317708334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45933.549317708334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45933.549317708334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45933.549317708334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45933.549317708334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45933.549317708334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45933.549317708334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45933.549317708334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45933.549317708334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45933.549317708334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45933.549317708334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45933.549317708334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45933.549317708334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45933.549317708334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45933.549317708334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45933.549317708334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45933.549317708334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45933.549317708334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45933.549317708334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45933.549317708334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45933.549317708334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45933.549317708334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45933.549317708334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45933.549317708334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45933.549317708334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45933.549317708334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45933.549317708334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45933.549317708334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45933.549317708334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45933.549317708334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45933.549317708334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45933.549317708334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45933.549317708334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45933.549317708334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45933.549317708334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45933.549317708334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45933.549317708334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45933.549317708334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45933.549317708334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45933.549317708334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45933.549317708334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45933.549317708334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45933.549317708334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45933.549317708334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45933.549317708334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45933.549317708334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45933.549317708334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45933.549317708334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45933.549317708334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45933.549317708334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45933.549317708334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45933.549317708334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45933.549317708334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45933.549317708334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45933.549317708334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45933.549317708334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45933.549317708334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45933.549317708334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45933.549317708334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45933.549317708334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45933.549317708334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45933.549317708334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45933.549317708334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45933.549317708334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45933.549317708334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45933.549317708334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45933.549317708334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45933.549317708334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45933.549317708334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45933.549317708334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45933.549317708334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45933.549317708334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45933.549317708334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45933.549317708334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45933.549317708334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45933.549317708334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45933.549317708334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45933.549317708334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45933.549317708334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45933.549317708334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45933.549317708334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45933.549317708334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45933.549317708334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45933.549317708334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45933.549317708334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45933.549317708334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45933.549317708334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45933.549317708334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45933.549317708334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45933.549317708334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45933.549317708334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45933.549317708334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45933.549317708334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45933.549317708334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45933.549317708334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45933.549317708334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45933.549317708334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45933.549317708334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45933.549317708334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45933.549317708334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45933.549317708334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45933.549317708334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45933.549317708334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45933.549317708334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45933.549317708334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45933.549317708334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45933.549317708334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45933.549317708334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45933.549317708334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45933.549317708334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45933.549317708334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45933.549317708334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45933.549317708334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45933.549317708334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45933.549317708334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45933.549317708334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45933.549317708334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45933.549317708334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45933.549317708334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45933.549317708334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45933.549317708334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45933.549317708334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45933.549317708334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45933.549317708334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45933.549317708334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45933.549317708334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45933.549317708334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45933.549317708334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45933.549317708334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45933.549317708334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45933.549317708334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45933.549317708334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45933.549317708334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45933.549317708334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45933.549317708334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45933.549317708334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45933.549317708334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45933.549317708334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45933.549317708334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45933.549317708334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45933.549317708334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45933.549317708334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45933.549317708334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45933.549317708334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45933.549317708334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45933.549317708334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45933.549317708334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45933.549317708334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45933.549317708334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45933.549317708334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45933.549317708334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45933.549317708334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45933.549317708334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45933.549317708334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45933.549317708334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45933.549317708334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45933.549317708334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45933.549317708334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45933.549317708334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45933.549317708334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45933.549317708334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45933.549317708334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45933.549317708334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45933.549317708334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45933.549317708334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45933.549317708334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45933.549317708334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45933.549317708334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45933.549317708334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45933.549317708334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45933.549317708334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45933.549317708334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45933.549317708334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45933.549317708334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45933.549317708334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45933.549317708334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45933.549317708334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45933.549317708334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45933.549317708334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45933.549317708334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45933.549317708334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45933.549317708334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45933.549317708334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45933.549317708334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45933.549317708334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45933.549317708334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45933.549317708334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45933.549317708334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45933.549317708334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45933.549317708334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45933.549317708334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45933.549317708334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45933.549317708334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45933.549317708334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45933.549317708334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45933.549317708334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45933.549317708334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45933.549317708334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45933.549317708334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45933.549317708334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45933.549317708334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45933.549317708334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45933.549317708334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45933.549317708334</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