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246" documentId="13_ncr:1_{F6CB121F-512D-4AA6-A0C1-0FB36C537598}" xr6:coauthVersionLast="47" xr6:coauthVersionMax="47" xr10:uidLastSave="{CD7537F1-6BC4-428D-A1E0-E4B4A4C65156}"/>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11" i="6"/>
  <c r="I11" i="6"/>
  <c r="J11" i="6"/>
  <c r="L11" i="6"/>
  <c r="G6" i="4"/>
  <c r="G7"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L8" i="1"/>
  <c r="J8" i="1"/>
  <c r="I8" i="1"/>
  <c r="G8" i="1"/>
  <c r="B8" i="1"/>
  <c r="L9" i="1"/>
  <c r="J9" i="1"/>
  <c r="I9" i="1"/>
  <c r="G9" i="1"/>
  <c r="B9" i="1"/>
  <c r="B3" i="4"/>
  <c r="G3" i="4"/>
  <c r="I3" i="4"/>
  <c r="J3" i="4"/>
  <c r="L3" i="4"/>
  <c r="B4" i="4"/>
  <c r="G4" i="4"/>
  <c r="I4" i="4"/>
  <c r="J4" i="4"/>
  <c r="L4" i="4"/>
  <c r="B5" i="4"/>
  <c r="G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2" i="4"/>
  <c r="G12" i="4"/>
  <c r="I12" i="4"/>
  <c r="J12" i="4"/>
  <c r="L12" i="4"/>
  <c r="B13" i="4"/>
  <c r="G13" i="4"/>
  <c r="I13" i="4"/>
  <c r="J13" i="4"/>
  <c r="L13" i="4"/>
  <c r="B14" i="4"/>
  <c r="G14" i="4"/>
  <c r="I14" i="4"/>
  <c r="J14" i="4"/>
  <c r="L14"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4" i="6"/>
  <c r="G4" i="6"/>
  <c r="I4" i="6"/>
  <c r="J4" i="6"/>
  <c r="L4" i="6"/>
  <c r="B6" i="6"/>
  <c r="G6" i="6"/>
  <c r="I6" i="6"/>
  <c r="J6" i="6"/>
  <c r="L6" i="6"/>
  <c r="B7" i="6"/>
  <c r="G7" i="6"/>
  <c r="I7" i="6"/>
  <c r="J7" i="6"/>
  <c r="L7" i="6"/>
  <c r="B8" i="6"/>
  <c r="B9" i="6"/>
  <c r="B10" i="6"/>
  <c r="B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<sst xmlns="http://schemas.openxmlformats.org/spreadsheetml/2006/main" count="178585" uniqueCount="39075">
  <si>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</si>
  <si>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</si>
  <si>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</si>
  <si>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</si>
  <si>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</si>
  <si>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</si>
  <si>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</si>
  <si>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</si>
  <si>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</si>
  <si>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</si>
  <si>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</si>
  <si>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</si>
  <si>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</si>
  <si>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</si>
  <si>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</si>
  <si>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</si>
  <si>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</si>
  <si>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</si>
  <si>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</si>
  <si>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</si>
  <si>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</si>
  <si>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</si>
  <si>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</si>
  <si>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</si>
  <si>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</si>
  <si>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</si>
  <si>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</si>
  <si>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</si>
  <si>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</si>
  <si>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</si>
  <si>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</si>
  <si>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</si>
  <si>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</si>
  <si>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</si>
  <si>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</si>
  <si>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</si>
  <si>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</si>
  <si>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</si>
  <si>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</si>
  <si>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</si>
  <si>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</si>
  <si>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</si>
  <si>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</si>
  <si>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</si>
  <si>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</si>
  <si>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</si>
  <si>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</si>
  <si>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</si>
  <si>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</si>
  <si>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</si>
  <si>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</si>
  <si>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</si>
  <si>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</si>
  <si>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</si>
  <si>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</si>
  <si>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</si>
  <si>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</si>
  <si>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</si>
  <si>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</si>
  <si>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</si>
  <si>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</si>
  <si>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</si>
  <si>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</si>
  <si>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</si>
  <si>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</si>
  <si>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</si>
  <si>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</si>
  <si>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</si>
  <si>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</si>
  <si>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</si>
  <si>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</si>
  <si>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</si>
  <si>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</si>
  <si>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</si>
  <si>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</si>
  <si>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</si>
  <si>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</si>
  <si>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</si>
  <si>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</si>
  <si>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</si>
  <si>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</si>
  <si>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</si>
  <si>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</si>
  <si>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</si>
  <si>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</si>
  <si>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</si>
  <si>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</si>
  <si>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</si>
  <si>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</si>
  <si>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</si>
  <si>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</si>
  <si>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</si>
  <si>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</si>
  <si>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</si>
  <si>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</si>
  <si>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</si>
  <si>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</si>
  <si>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</si>
  <si>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</si>
  <si>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</si>
  <si>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</si>
  <si>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</si>
  <si>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</si>
  <si>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</si>
  <si>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</si>
  <si>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</si>
  <si>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</si>
  <si>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</si>
  <si>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</si>
  <si>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</si>
  <si>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</si>
  <si>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</si>
  <si>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</si>
  <si>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</si>
  <si>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</si>
  <si>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</si>
  <si>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</si>
  <si>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</si>
  <si>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</si>
  <si>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</si>
  <si>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</si>
  <si>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</si>
  <si>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</si>
  <si>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</si>
  <si>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</si>
  <si>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</si>
  <si>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</si>
  <si>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</si>
  <si>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</si>
  <si>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</si>
  <si>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</si>
  <si>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</si>
  <si>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</si>
  <si>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</si>
  <si>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</si>
  <si>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</si>
  <si>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</si>
  <si>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</si>
  <si>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</si>
  <si>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</si>
  <si>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</si>
  <si>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</si>
  <si>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</si>
  <si>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</si>
  <si>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</si>
  <si>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</si>
  <si>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</si>
  <si>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</si>
  <si>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</si>
  <si>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</si>
  <si>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</si>
  <si>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</si>
  <si>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</si>
  <si>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</si>
  <si>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</si>
  <si>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</si>
  <si>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</si>
  <si>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</si>
  <si>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</si>
  <si>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</si>
  <si>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</si>
  <si>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</si>
  <si>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</si>
  <si>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</si>
  <si>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</si>
  <si>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</si>
  <si>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</si>
  <si>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</si>
  <si>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</si>
  <si>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</si>
  <si>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</si>
  <si>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</si>
  <si>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</si>
  <si>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</si>
  <si>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</si>
  <si>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</si>
  <si>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</si>
  <si>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</si>
  <si>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</si>
  <si>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</si>
  <si>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</si>
  <si>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</si>
  <si>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</si>
  <si>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</si>
  <si>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</si>
  <si>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</si>
  <si>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</si>
  <si>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</si>
  <si>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</si>
  <si>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</si>
  <si>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</si>
  <si>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</si>
  <si>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</si>
  <si>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</si>
  <si>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</si>
  <si>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</si>
  <si>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</si>
  <si>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</si>
  <si>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</si>
  <si>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</si>
  <si>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</si>
  <si>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</si>
  <si>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</si>
  <si>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</si>
  <si>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</si>
  <si>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</si>
  <si>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</si>
  <si>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</si>
  <si>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</si>
  <si>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</si>
  <si>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</si>
  <si>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</si>
  <si>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</si>
  <si>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</si>
  <si>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</si>
  <si>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</si>
  <si>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</si>
  <si>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</si>
  <si>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</si>
  <si>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</si>
  <si>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</si>
  <si>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</si>
  <si>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</si>
  <si>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</si>
  <si>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</si>
  <si>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</si>
  <si>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</si>
  <si>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</si>
  <si>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</si>
  <si>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</si>
  <si>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</si>
  <si>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</si>
  <si>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</si>
  <si>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</si>
  <si>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</si>
  <si>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</si>
  <si>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</si>
  <si>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</si>
  <si>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</si>
  <si>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</si>
  <si>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</si>
  <si>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</si>
  <si>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</si>
  <si>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</si>
  <si>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</si>
  <si>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</si>
  <si>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</si>
  <si>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</si>
  <si>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</si>
  <si>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</si>
  <si>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</si>
  <si>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</si>
  <si>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</si>
  <si>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</si>
  <si>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</si>
  <si>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</si>
  <si>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</si>
  <si>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</si>
  <si>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</si>
  <si>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</si>
  <si>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</si>
  <si>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</si>
  <si>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</si>
  <si>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</si>
  <si>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</si>
  <si>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</si>
  <si>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</si>
  <si>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</si>
  <si>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</si>
  <si>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</si>
  <si>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</si>
  <si>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</si>
  <si>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</si>
  <si>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</si>
  <si>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</si>
  <si>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</si>
  <si>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</si>
  <si>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</si>
  <si>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</si>
  <si>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</si>
  <si>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</si>
  <si>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</si>
  <si>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</si>
  <si>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</si>
  <si>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</si>
  <si>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</si>
  <si>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</si>
  <si>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</si>
  <si>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</si>
  <si>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</si>
  <si>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</si>
  <si>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</si>
  <si>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</si>
  <si>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</si>
  <si>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</si>
  <si>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</si>
  <si>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</si>
  <si>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</si>
  <si>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</si>
  <si>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</si>
  <si>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</si>
  <si>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</si>
  <si>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</si>
  <si>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</si>
  <si>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</si>
  <si>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</si>
  <si>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</si>
  <si>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</si>
  <si>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</si>
  <si>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</si>
  <si>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</si>
  <si>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</si>
  <si>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</si>
  <si>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</si>
  <si>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</si>
  <si>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</si>
  <si>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</si>
  <si>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</si>
  <si>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</si>
  <si>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</si>
  <si>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</si>
  <si>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</si>
  <si>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</si>
  <si>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</si>
  <si>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</si>
  <si>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</si>
  <si>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</si>
  <si>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</si>
  <si>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</si>
  <si>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</si>
  <si>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</si>
  <si>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</si>
  <si>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</si>
  <si>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</si>
  <si>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</si>
  <si>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</si>
  <si>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</si>
  <si>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</si>
  <si>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</si>
  <si>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</si>
  <si>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</si>
  <si>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</si>
  <si>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</si>
  <si>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</si>
  <si>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</si>
  <si>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</si>
  <si>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</si>
  <si>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</si>
  <si>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</si>
  <si>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</si>
  <si>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</si>
  <si>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</si>
  <si>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</si>
  <si>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</si>
  <si>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</si>
  <si>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</si>
  <si>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</si>
  <si>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</si>
  <si>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</si>
  <si>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</si>
  <si>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</si>
  <si>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</si>
  <si>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</si>
  <si>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</si>
  <si>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</si>
  <si>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</si>
  <si>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</si>
  <si>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</si>
  <si>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</si>
  <si>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</si>
  <si>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</si>
  <si>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</si>
  <si>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</si>
  <si>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</si>
  <si>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</si>
  <si>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</si>
  <si>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</si>
  <si>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</si>
  <si>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</si>
  <si>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</si>
  <si>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</si>
  <si>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</si>
  <si>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</si>
  <si>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</si>
  <si>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</si>
  <si>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</si>
  <si>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</si>
  <si>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</si>
  <si>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</si>
  <si>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</si>
  <si>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</si>
  <si>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</si>
  <si>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</si>
  <si>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</si>
  <si>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</si>
  <si>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</si>
  <si>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</si>
  <si>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</si>
  <si>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</si>
  <si>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</si>
  <si>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</si>
  <si>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</si>
  <si>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</si>
  <si>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</si>
  <si>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</si>
  <si>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</si>
  <si>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</si>
  <si>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</si>
  <si>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</si>
  <si>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</si>
  <si>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</si>
  <si>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</si>
  <si>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</si>
  <si>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</si>
  <si>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</si>
  <si>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</si>
  <si>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</si>
  <si>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</si>
  <si>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</si>
  <si>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</si>
  <si>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</si>
  <si>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</si>
  <si>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</si>
  <si>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</si>
  <si>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</si>
  <si>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</si>
  <si>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</si>
  <si>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</si>
  <si>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</si>
  <si>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</si>
  <si>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</si>
  <si>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</si>
  <si>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</si>
  <si>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</si>
  <si>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</si>
  <si>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</si>
  <si>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</si>
  <si>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</si>
  <si>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</si>
  <si>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</si>
  <si>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</si>
  <si>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</si>
  <si>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</si>
  <si>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</si>
  <si>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</si>
  <si>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</si>
  <si>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</si>
  <si>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</si>
  <si>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</si>
  <si>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</si>
  <si>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</si>
  <si>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</si>
  <si>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</si>
  <si>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</si>
  <si>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</si>
  <si>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</si>
  <si>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</si>
  <si>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</si>
  <si>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</si>
  <si>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</si>
  <si>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</si>
  <si>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</si>
  <si>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</si>
  <si>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</si>
  <si>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</si>
  <si>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</si>
  <si>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</si>
  <si>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</si>
  <si>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</si>
  <si>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</si>
  <si>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</si>
  <si>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</si>
  <si>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</si>
  <si>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</si>
  <si>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</si>
  <si>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</si>
  <si>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</si>
  <si>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</si>
  <si>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</si>
  <si>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</si>
  <si>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</si>
  <si>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</si>
  <si>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</si>
  <si>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</si>
  <si>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</si>
  <si>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</si>
  <si>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</si>
  <si>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</si>
  <si>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</si>
  <si>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</si>
  <si>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</si>
  <si>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</si>
  <si>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</si>
  <si>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</si>
  <si>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</si>
  <si>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</si>
  <si>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</si>
  <si>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</si>
  <si>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</si>
  <si>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</si>
  <si>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</si>
  <si>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</si>
  <si>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</si>
  <si>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</si>
  <si>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</si>
  <si>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</si>
  <si>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</si>
  <si>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</si>
  <si>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</si>
  <si>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</si>
  <si>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</si>
  <si>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</si>
  <si>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</si>
  <si>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</si>
  <si>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</si>
  <si>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</si>
  <si>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</si>
  <si>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</si>
  <si>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</si>
  <si>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</si>
  <si>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</si>
  <si>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</si>
  <si>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</si>
  <si>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</si>
  <si>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</si>
  <si>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</si>
  <si>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</si>
  <si>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</si>
  <si>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</si>
  <si>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</si>
  <si>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</si>
  <si>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</si>
  <si>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</si>
  <si>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</si>
  <si>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</si>
  <si>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</si>
  <si>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</si>
  <si>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</si>
  <si>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</si>
  <si>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</si>
  <si>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</si>
  <si>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</si>
  <si>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</si>
  <si>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</si>
  <si>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</si>
  <si>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</si>
  <si>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</si>
  <si>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</si>
  <si>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</si>
  <si>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</si>
  <si>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</si>
  <si>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</si>
  <si>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</si>
  <si>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</si>
  <si>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</si>
  <si>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</si>
  <si>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</si>
  <si>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</si>
  <si>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</si>
  <si>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</si>
  <si>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</si>
  <si>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</si>
  <si>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</si>
  <si>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</si>
  <si>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</si>
  <si>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</si>
  <si>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</si>
  <si>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</si>
  <si>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</si>
  <si>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</si>
  <si>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</si>
  <si>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</si>
  <si>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</si>
  <si>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</si>
  <si>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</si>
  <si>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</si>
  <si>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</si>
  <si>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</si>
  <si>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</si>
  <si>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</si>
  <si>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</si>
  <si>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</si>
  <si>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</si>
  <si>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</si>
  <si>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</si>
  <si>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</si>
  <si>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</si>
  <si>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</si>
  <si>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</si>
  <si>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</si>
  <si>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</si>
  <si>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</si>
  <si>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</si>
  <si>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</si>
  <si>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</si>
  <si>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</si>
  <si>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</si>
  <si>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</si>
  <si>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</si>
  <si>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</si>
  <si>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</si>
  <si>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</si>
  <si>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</si>
  <si>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</si>
  <si>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</si>
  <si>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</si>
  <si>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</si>
  <si>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</si>
  <si>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</si>
  <si>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</si>
  <si>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</si>
  <si>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</si>
  <si>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</si>
  <si>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</si>
  <si>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</si>
  <si>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</si>
  <si>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</si>
  <si>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</si>
  <si>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</si>
  <si>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</si>
  <si>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</si>
  <si>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</si>
  <si>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</si>
  <si>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</si>
  <si>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</si>
  <si>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</si>
  <si>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</si>
  <si>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</si>
  <si>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</si>
  <si>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</si>
  <si>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</si>
  <si>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</si>
  <si>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</si>
  <si>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</si>
  <si>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</si>
  <si>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</si>
  <si>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</si>
  <si>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</si>
  <si>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</si>
  <si>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</si>
  <si>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</si>
  <si>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</si>
  <si>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</si>
  <si>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</si>
  <si>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</si>
  <si>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</si>
  <si>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</si>
  <si>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</si>
  <si>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</si>
  <si>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</si>
  <si>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</si>
  <si>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</si>
  <si>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</si>
  <si>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</si>
  <si>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</si>
  <si>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</si>
  <si>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</si>
  <si>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</si>
  <si>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</si>
  <si>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</si>
  <si>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</si>
  <si>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</si>
  <si>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</si>
  <si>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</si>
  <si>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</si>
  <si>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</si>
  <si>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</si>
  <si>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</si>
  <si>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</si>
  <si>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</si>
  <si>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</si>
  <si>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</si>
  <si>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</si>
  <si>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</si>
  <si>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</si>
  <si>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</si>
  <si>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</si>
  <si>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</si>
  <si>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</si>
  <si>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</si>
  <si>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</si>
  <si>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</si>
  <si>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</si>
  <si>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</si>
  <si>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</si>
  <si>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</si>
  <si>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</si>
  <si>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</si>
  <si>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</si>
  <si>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</si>
  <si>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</si>
  <si>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</si>
  <si>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</si>
  <si>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</si>
  <si>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</si>
  <si>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</si>
  <si>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</si>
  <si>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</si>
  <si>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</si>
  <si>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</si>
  <si>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</si>
  <si>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</si>
  <si>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</si>
  <si>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</si>
  <si>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</si>
  <si>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</si>
  <si>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</si>
  <si>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</si>
  <si>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</si>
  <si>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</si>
  <si>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</si>
  <si>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</si>
  <si>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</si>
  <si>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</si>
  <si>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</si>
  <si>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</si>
  <si>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</si>
  <si>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</si>
  <si>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</si>
  <si>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</si>
  <si>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</si>
  <si>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</si>
  <si>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</si>
  <si>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</si>
  <si>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</si>
  <si>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</si>
  <si>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</si>
  <si>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</si>
  <si>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</si>
  <si>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</si>
  <si>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</si>
  <si>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</si>
  <si>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</si>
  <si>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</si>
  <si>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</si>
  <si>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</si>
  <si>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</si>
  <si>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</si>
  <si>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</si>
  <si>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</si>
  <si>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</si>
  <si>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</si>
  <si>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</si>
  <si>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</si>
  <si>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</si>
  <si>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</si>
  <si>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</si>
  <si>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</si>
  <si>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</si>
  <si>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</si>
  <si>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</si>
  <si>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</si>
  <si>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</si>
  <si>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</si>
  <si>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</si>
  <si>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</si>
  <si>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</si>
  <si>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</si>
  <si>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</si>
  <si>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</si>
  <si>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</si>
  <si>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</si>
  <si>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</si>
  <si>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</si>
  <si>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</si>
  <si>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</si>
  <si>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</si>
  <si>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</si>
  <si>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</si>
  <si>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</si>
  <si>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</si>
  <si>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</si>
  <si>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</si>
  <si>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</si>
  <si>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</si>
  <si>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</si>
  <si>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</si>
  <si>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</si>
  <si>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</si>
  <si>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</si>
  <si>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</si>
  <si>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</si>
  <si>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</si>
  <si>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</si>
  <si>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</si>
  <si>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</si>
  <si>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</si>
  <si>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</si>
  <si>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</si>
  <si>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</si>
  <si>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</si>
  <si>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</si>
  <si>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</si>
  <si>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</si>
  <si>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</si>
  <si>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</si>
  <si>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</si>
  <si>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</si>
  <si>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</si>
  <si>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</si>
  <si>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</si>
  <si>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</si>
  <si>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</si>
  <si>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</si>
  <si>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</si>
  <si>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</si>
  <si>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</si>
  <si>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</si>
  <si>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</si>
  <si>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</si>
  <si>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</si>
  <si>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</si>
  <si>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</si>
  <si>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</si>
  <si>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</si>
  <si>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</si>
  <si>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</si>
  <si>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</si>
  <si>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</si>
  <si>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</si>
  <si>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</si>
  <si>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</si>
  <si>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</si>
  <si>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</si>
  <si>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</si>
  <si>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</si>
  <si>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</si>
  <si>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</si>
  <si>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</si>
  <si>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</si>
  <si>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</si>
  <si>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</si>
  <si>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</si>
  <si>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</si>
  <si>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</si>
  <si>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</si>
  <si>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</si>
  <si>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</si>
  <si>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</si>
  <si>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</si>
  <si>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</si>
  <si>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</si>
  <si>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</si>
  <si>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</si>
  <si>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</si>
  <si>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</si>
  <si>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</si>
  <si>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</si>
  <si>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</si>
  <si>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</si>
  <si>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</si>
  <si>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</si>
  <si>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</si>
  <si>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</si>
  <si>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</si>
  <si>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</si>
  <si>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</si>
  <si>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</si>
  <si>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</si>
  <si>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</si>
  <si>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</si>
  <si>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</si>
  <si>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</si>
  <si>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</si>
  <si>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</si>
  <si>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</si>
  <si>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</si>
  <si>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</si>
  <si>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</si>
  <si>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</si>
  <si>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</si>
  <si>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</si>
  <si>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</si>
  <si>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</si>
  <si>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</si>
  <si>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</si>
  <si>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</si>
  <si>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</si>
  <si>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</si>
  <si>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</si>
  <si>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</si>
  <si>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</si>
  <si>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</si>
  <si>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</si>
  <si>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</si>
  <si>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</si>
  <si>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</si>
  <si>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</si>
  <si>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</si>
  <si>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</si>
  <si>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</si>
  <si>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</si>
  <si>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</si>
  <si>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</si>
  <si>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</si>
  <si>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</si>
  <si>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</si>
  <si>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</si>
  <si>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</si>
  <si>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</si>
  <si>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</si>
  <si>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</si>
  <si>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</si>
  <si>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</si>
  <si>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</si>
  <si>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</si>
  <si>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</si>
  <si>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</si>
  <si>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</si>
  <si>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</si>
  <si>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</si>
  <si>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</si>
  <si>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</si>
  <si>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</si>
  <si>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</si>
  <si>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</si>
  <si>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</si>
  <si>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</si>
  <si>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</si>
  <si>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</si>
  <si>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</si>
  <si>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</si>
  <si>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</si>
  <si>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</si>
  <si>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</si>
  <si>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</si>
  <si>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</si>
  <si>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</si>
  <si>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</si>
  <si>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</si>
  <si>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</si>
  <si>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</si>
  <si>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</si>
  <si>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</si>
  <si>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</si>
  <si>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</si>
  <si>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</si>
  <si>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</si>
  <si>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</si>
  <si>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</si>
  <si>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</si>
  <si>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</si>
  <si>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</si>
  <si>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</si>
  <si>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</si>
  <si>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</si>
  <si>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</si>
  <si>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</si>
  <si>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</si>
  <si>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</si>
  <si>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</si>
  <si>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</si>
  <si>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</si>
  <si>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</si>
  <si>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</si>
  <si>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</si>
  <si>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</si>
  <si>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</si>
  <si>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</si>
  <si>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</si>
  <si>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</si>
  <si>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</si>
  <si>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</si>
  <si>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</si>
  <si>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</si>
  <si>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</si>
  <si>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</si>
  <si>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</si>
  <si>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</si>
  <si>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</si>
  <si>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</si>
  <si>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</si>
  <si>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</si>
  <si>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</si>
  <si>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</si>
  <si>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</si>
  <si>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</si>
  <si>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</si>
  <si>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</si>
  <si>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</si>
  <si>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</si>
  <si>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</si>
  <si>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</si>
  <si>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</si>
  <si>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</si>
  <si>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</si>
  <si>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</si>
  <si>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</si>
  <si>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</si>
  <si>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</si>
  <si>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</si>
  <si>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</si>
  <si>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</si>
  <si>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</si>
  <si>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</si>
  <si>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</si>
  <si>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</si>
  <si>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</si>
  <si>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</si>
  <si>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</si>
  <si>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</si>
  <si>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</si>
  <si>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</si>
  <si>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</si>
  <si>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</si>
  <si>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</si>
  <si>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</si>
  <si>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</si>
  <si>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</si>
  <si>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</si>
  <si>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</si>
  <si>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</si>
  <si>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</si>
  <si>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</si>
  <si>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</si>
  <si>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</si>
  <si>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</si>
  <si>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</si>
  <si>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</si>
  <si>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</si>
  <si>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</si>
  <si>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</si>
  <si>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</si>
  <si>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</si>
  <si>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</si>
  <si>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</si>
  <si>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</si>
  <si>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</si>
  <si>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</si>
  <si>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</si>
  <si>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</si>
  <si>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</si>
  <si>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</si>
  <si>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</si>
  <si>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</si>
  <si>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</si>
  <si>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</si>
  <si>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</si>
  <si>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</si>
  <si>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</si>
  <si>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</si>
  <si>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</si>
  <si>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</si>
  <si>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</si>
  <si>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</si>
  <si>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</si>
  <si>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</si>
  <si>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</si>
  <si>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</si>
  <si>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</si>
  <si>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</si>
  <si>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</si>
  <si>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</si>
  <si>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</si>
  <si>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</si>
  <si>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</si>
  <si>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</si>
  <si>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</si>
  <si>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</si>
  <si>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</si>
  <si>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</si>
  <si>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</si>
  <si>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</si>
  <si>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</si>
  <si>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</si>
  <si>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</si>
  <si>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</si>
  <si>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</si>
  <si>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</si>
  <si>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</si>
  <si>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</si>
  <si>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</si>
  <si>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</si>
  <si>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</si>
  <si>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</si>
  <si>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</si>
  <si>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</si>
  <si>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</si>
  <si>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</si>
  <si>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</si>
  <si>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</si>
  <si>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</si>
  <si>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</si>
  <si>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</si>
  <si>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</si>
  <si>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</si>
  <si>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</si>
  <si>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</si>
  <si>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</si>
  <si>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</si>
  <si>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</si>
  <si>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</si>
  <si>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</si>
  <si>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</si>
  <si>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</si>
  <si>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</si>
  <si>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</si>
  <si>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</si>
  <si>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</si>
  <si>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</si>
  <si>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</si>
  <si>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</si>
  <si>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</si>
  <si>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</si>
  <si>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</si>
  <si>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</si>
  <si>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</si>
  <si>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</si>
  <si>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</si>
  <si>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</si>
  <si>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</si>
  <si>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</si>
  <si>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</si>
  <si>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</si>
  <si>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</si>
  <si>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</si>
  <si>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</si>
  <si>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</si>
  <si>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</si>
  <si>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</si>
  <si>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</si>
  <si>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</si>
  <si>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</si>
  <si>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</si>
  <si>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</si>
  <si>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</si>
  <si>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</si>
  <si>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</si>
  <si>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</si>
  <si>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</si>
  <si>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</si>
  <si>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</si>
  <si>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</si>
  <si>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</si>
  <si>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</si>
  <si>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</si>
  <si>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</si>
  <si>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</si>
  <si>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</si>
  <si>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</si>
  <si>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</si>
  <si>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</si>
  <si>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</si>
  <si>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</si>
  <si>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</si>
  <si>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</si>
  <si>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</si>
  <si>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</si>
  <si>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</si>
  <si>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</si>
  <si>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</si>
  <si>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</si>
  <si>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</si>
  <si>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</si>
  <si>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</si>
  <si>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</si>
  <si>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</si>
  <si>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</si>
  <si>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</si>
  <si>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</si>
  <si>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</si>
  <si>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</si>
  <si>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</si>
  <si>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</si>
  <si>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</si>
  <si>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</si>
  <si>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</si>
  <si>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</si>
  <si>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</si>
  <si>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</si>
  <si>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</si>
  <si>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</si>
  <si>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</si>
  <si>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</si>
  <si>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</si>
  <si>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</si>
  <si>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</si>
  <si>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</si>
  <si>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</si>
  <si>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</si>
  <si>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</si>
  <si>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</si>
  <si>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</si>
  <si>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</si>
  <si>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</si>
  <si>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</si>
  <si>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</si>
  <si>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</si>
  <si>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</si>
  <si>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</si>
  <si>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</si>
  <si>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</si>
  <si>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</si>
  <si>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</si>
  <si>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</si>
  <si>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</si>
  <si>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</si>
  <si>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</si>
  <si>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</si>
  <si>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</si>
  <si>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</si>
  <si>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</si>
  <si>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</si>
  <si>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</si>
  <si>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</si>
  <si>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</si>
  <si>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</si>
  <si>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</si>
  <si>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</si>
  <si>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</si>
  <si>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</si>
  <si>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</si>
  <si>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</si>
  <si>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</si>
  <si>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</si>
  <si>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</si>
  <si>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</si>
  <si>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</si>
  <si>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</si>
  <si>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</si>
  <si>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</si>
  <si>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</si>
  <si>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</si>
  <si>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</si>
  <si>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</si>
  <si>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</si>
  <si>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</si>
  <si>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</si>
  <si>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</si>
  <si>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</si>
  <si>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</si>
  <si>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</si>
  <si>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</si>
  <si>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</si>
  <si>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</si>
  <si>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</si>
  <si>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</si>
  <si>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</si>
  <si>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</si>
  <si>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</si>
  <si>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</si>
  <si>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</si>
  <si>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</si>
  <si>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</si>
  <si>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</si>
  <si>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</si>
  <si>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</si>
  <si>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</si>
  <si>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</si>
  <si>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</si>
  <si>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</si>
  <si>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</si>
  <si>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</si>
  <si>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</si>
  <si>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</si>
  <si>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</si>
  <si>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</si>
  <si>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</si>
  <si>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</si>
  <si>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</si>
  <si>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</si>
  <si>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</si>
  <si>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</si>
  <si>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</si>
  <si>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</si>
  <si>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</si>
  <si>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</si>
  <si>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</si>
  <si>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</si>
  <si>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</si>
  <si>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</si>
  <si>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</si>
  <si>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</si>
  <si>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</si>
  <si>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</si>
  <si>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</si>
  <si>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</si>
  <si>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</si>
  <si>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</si>
  <si>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</si>
  <si>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</si>
  <si>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</si>
  <si>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</si>
  <si>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</si>
  <si>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</si>
  <si>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</si>
  <si>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</si>
  <si>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</si>
  <si>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</si>
  <si>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</si>
  <si>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</si>
  <si>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</si>
  <si>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</si>
  <si>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</si>
  <si>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</si>
  <si>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</si>
  <si>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</si>
  <si>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</si>
  <si>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</si>
  <si>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</si>
  <si>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</si>
  <si>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</si>
  <si>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</si>
  <si>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</si>
  <si>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</si>
  <si>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</si>
  <si>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</si>
  <si>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</si>
  <si>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</si>
  <si>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</si>
  <si>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</si>
  <si>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</si>
  <si>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</si>
  <si>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</si>
  <si>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</si>
  <si>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</si>
  <si>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</si>
  <si>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</si>
  <si>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</si>
  <si>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</si>
  <si>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</si>
  <si>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</si>
  <si>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</si>
  <si>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</si>
  <si>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</si>
  <si>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</si>
  <si>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</si>
  <si>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</si>
  <si>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</si>
  <si>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</si>
  <si>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</si>
  <si>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</si>
  <si>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</si>
  <si>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</si>
  <si>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</si>
  <si>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</si>
  <si>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</si>
  <si>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</si>
  <si>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</si>
  <si>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</si>
  <si>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</si>
  <si>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</si>
  <si>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</si>
  <si>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</si>
  <si>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</si>
  <si>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</si>
  <si>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</si>
  <si>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</si>
  <si>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</si>
  <si>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</si>
  <si>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</si>
  <si>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</si>
  <si>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</si>
  <si>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</si>
  <si>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</si>
  <si>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</si>
  <si>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</si>
  <si>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</si>
  <si>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</si>
  <si>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</si>
  <si>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</si>
  <si>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</si>
  <si>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</si>
  <si>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</si>
  <si>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</si>
  <si>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</si>
  <si>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</si>
  <si>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</si>
  <si>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</si>
  <si>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</si>
  <si>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</si>
  <si>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</si>
  <si>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</si>
  <si>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</si>
  <si>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</si>
  <si>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</si>
  <si>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</si>
  <si>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</si>
  <si>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</si>
  <si>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</si>
  <si>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</si>
  <si>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</si>
  <si>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</si>
  <si>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</si>
  <si>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</si>
  <si>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</si>
  <si>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</si>
  <si>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</si>
  <si>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</si>
  <si>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</si>
  <si>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</si>
  <si>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</si>
  <si>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</si>
  <si>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</si>
  <si>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</si>
  <si>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</si>
  <si>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</si>
  <si>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</si>
  <si>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</si>
  <si>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</si>
  <si>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</si>
  <si>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</si>
  <si>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</si>
  <si>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</si>
  <si>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</si>
  <si>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</si>
  <si>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</si>
  <si>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</si>
  <si>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</si>
  <si>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</si>
  <si>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</si>
  <si>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</si>
  <si>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</si>
  <si>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</si>
  <si>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</si>
  <si>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</si>
  <si>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</si>
  <si>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</si>
  <si>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</si>
  <si>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</si>
  <si>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</si>
  <si>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</si>
  <si>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</si>
  <si>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</si>
  <si>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</si>
  <si>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</si>
  <si>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</si>
  <si>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</si>
  <si>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</si>
  <si>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</si>
  <si>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</si>
  <si>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</si>
  <si>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</si>
  <si>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</si>
  <si>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</si>
  <si>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</si>
  <si>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</si>
  <si>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</si>
  <si>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</si>
  <si>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</si>
  <si>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</si>
  <si>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</si>
  <si>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</si>
  <si>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</si>
  <si>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</si>
  <si>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</si>
  <si>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</si>
  <si>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</si>
  <si>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</si>
  <si>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</si>
  <si>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</si>
  <si>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</si>
  <si>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</si>
  <si>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</si>
  <si>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</si>
  <si>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</si>
  <si>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</si>
  <si>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</si>
  <si>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</si>
  <si>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</si>
  <si>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</si>
  <si>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</si>
  <si>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</si>
  <si>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</si>
  <si>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</si>
  <si>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</si>
  <si>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</si>
  <si>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</si>
  <si>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</si>
  <si>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</si>
  <si>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</si>
  <si>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</si>
  <si>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</si>
  <si>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</si>
  <si>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</si>
  <si>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</si>
  <si>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</si>
  <si>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</si>
  <si>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</si>
  <si>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</si>
  <si>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</si>
  <si>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</si>
  <si>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</si>
  <si>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</si>
  <si>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</si>
  <si>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</si>
  <si>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</si>
  <si>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</si>
  <si>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</si>
  <si>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</si>
  <si>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</si>
  <si>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</si>
  <si>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</si>
  <si>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</si>
  <si>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</si>
  <si>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</si>
  <si>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</si>
  <si>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</si>
  <si>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</si>
  <si>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</si>
  <si>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</si>
  <si>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</si>
  <si>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</si>
  <si>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</si>
  <si>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</si>
  <si>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</si>
  <si>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</si>
  <si>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</si>
  <si>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</si>
  <si>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</si>
  <si>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</si>
  <si>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</si>
  <si>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</si>
  <si>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</si>
  <si>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</si>
  <si>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</si>
  <si>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</si>
  <si>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</si>
  <si>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</si>
  <si>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</si>
  <si>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</si>
  <si>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</si>
  <si>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</si>
  <si>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</si>
  <si>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</si>
  <si>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</si>
  <si>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</si>
  <si>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</si>
  <si>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</si>
  <si>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</si>
  <si>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</si>
  <si>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</si>
  <si>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</si>
  <si>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</si>
  <si>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</si>
  <si>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</si>
  <si>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</si>
  <si>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</si>
  <si>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</si>
  <si>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</si>
  <si>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</si>
  <si>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</si>
  <si>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</si>
  <si>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</si>
  <si>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</si>
  <si>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</si>
  <si>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</si>
  <si>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</si>
  <si>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</si>
  <si>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</si>
  <si>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</si>
  <si>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</si>
  <si>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</si>
  <si>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</si>
  <si>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</si>
  <si>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</si>
  <si>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</si>
  <si>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</si>
  <si>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</si>
  <si>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</si>
  <si>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</si>
  <si>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</si>
  <si>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</si>
  <si>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</si>
  <si>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</si>
  <si>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</si>
  <si>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</si>
  <si>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</si>
  <si>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</si>
  <si>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</si>
  <si>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</si>
  <si>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</si>
  <si>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</si>
  <si>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</si>
  <si>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</si>
  <si>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</si>
  <si>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</si>
  <si>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</si>
  <si>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</si>
  <si>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</si>
  <si>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</si>
  <si>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</si>
  <si>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</si>
  <si>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</si>
  <si>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</si>
  <si>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</si>
  <si>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</si>
  <si>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</si>
  <si>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</si>
  <si>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</si>
  <si>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</si>
  <si>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</si>
  <si>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</si>
  <si>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</si>
  <si>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</si>
  <si>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</si>
  <si>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</si>
  <si>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</si>
  <si>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</si>
  <si>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</si>
  <si>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</si>
  <si>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</si>
  <si>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</si>
  <si>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</si>
  <si>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</si>
  <si>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</si>
  <si>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</si>
  <si>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</si>
  <si>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</si>
  <si>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</si>
  <si>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</si>
  <si>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</si>
  <si>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</si>
  <si>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</si>
  <si>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</si>
  <si>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</si>
  <si>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</si>
  <si>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</si>
  <si>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</si>
  <si>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</si>
  <si>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</si>
  <si>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</si>
  <si>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</si>
  <si>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</si>
  <si>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</si>
  <si>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</si>
  <si>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</si>
  <si>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</si>
  <si>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</si>
  <si>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</si>
  <si>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</si>
  <si>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</si>
  <si>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</si>
  <si>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</si>
  <si>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</si>
  <si>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</si>
  <si>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</si>
  <si>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</si>
  <si>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</si>
  <si>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</si>
  <si>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</si>
  <si>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</si>
  <si>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</si>
  <si>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</si>
  <si>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</si>
  <si>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</si>
  <si>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</si>
  <si>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</si>
  <si>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</si>
  <si>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</si>
  <si>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</si>
  <si>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</si>
  <si>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</si>
  <si>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</si>
  <si>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</si>
  <si>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</si>
  <si>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</si>
  <si>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</si>
  <si>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</si>
  <si>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</si>
  <si>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</si>
  <si>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</si>
  <si>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</si>
  <si>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</si>
  <si>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</si>
  <si>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</si>
  <si>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</si>
  <si>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</si>
  <si>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</si>
  <si>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</si>
  <si>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</si>
  <si>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</si>
  <si>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</si>
  <si>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</si>
  <si>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</si>
  <si>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</si>
  <si>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</si>
  <si>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</si>
  <si>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</si>
  <si>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</si>
  <si>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</si>
  <si>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</si>
  <si>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</si>
  <si>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</si>
  <si>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</si>
  <si>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</si>
  <si>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</si>
  <si>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</si>
  <si>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</si>
  <si>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</si>
  <si>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</si>
  <si>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</si>
  <si>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</si>
  <si>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</si>
  <si>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</si>
  <si>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</si>
  <si>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</si>
  <si>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</si>
  <si>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</si>
  <si>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</si>
  <si>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</si>
  <si>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</si>
  <si>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</si>
  <si>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</si>
  <si>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</si>
  <si>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</si>
  <si>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</si>
  <si>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</si>
  <si>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</si>
  <si>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</si>
  <si>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</si>
  <si>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</si>
  <si>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</si>
  <si>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</si>
  <si>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</si>
  <si>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</si>
  <si>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</si>
  <si>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</si>
  <si>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</si>
  <si>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</si>
  <si>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</si>
  <si>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</si>
  <si>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</si>
  <si>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</si>
  <si>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</si>
  <si>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</si>
  <si>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</si>
  <si>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</si>
  <si>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</si>
  <si>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</si>
  <si>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</si>
  <si>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</si>
  <si>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</si>
  <si>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</si>
  <si>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</si>
  <si>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</si>
  <si>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</si>
  <si>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</si>
  <si>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</si>
  <si>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</si>
  <si>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</si>
  <si>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</si>
  <si>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</si>
  <si>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</si>
  <si>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</si>
  <si>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</si>
  <si>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</si>
  <si>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</si>
  <si>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</si>
  <si>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</si>
  <si>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</si>
  <si>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</si>
  <si>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</si>
  <si>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</si>
  <si>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</si>
  <si>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</si>
  <si>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</si>
  <si>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</si>
  <si>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</si>
  <si>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</si>
  <si>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</si>
  <si>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</si>
  <si>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</si>
  <si>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</si>
  <si>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</si>
  <si>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</si>
  <si>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</si>
  <si>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</si>
  <si>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</si>
  <si>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</si>
  <si>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</si>
  <si>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</si>
  <si>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</si>
  <si>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</si>
  <si>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</si>
  <si>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</si>
  <si>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</si>
  <si>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</si>
  <si>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</si>
  <si>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</si>
  <si>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</si>
  <si>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</si>
  <si>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</si>
  <si>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</si>
  <si>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</si>
  <si>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</si>
  <si>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</si>
  <si>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</si>
  <si>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</si>
  <si>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</si>
  <si>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</si>
  <si>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</si>
  <si>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</si>
  <si>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</si>
  <si>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</si>
  <si>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</si>
  <si>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</si>
  <si>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</si>
  <si>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</si>
  <si>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</si>
  <si>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</si>
  <si>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</si>
  <si>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</si>
  <si>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</si>
  <si>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</si>
  <si>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</si>
  <si>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</si>
  <si>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</si>
  <si>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</si>
  <si>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</si>
  <si>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</si>
  <si>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</si>
  <si>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</si>
  <si>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</si>
  <si>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</si>
  <si>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</si>
  <si>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</si>
  <si>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</si>
  <si>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</si>
  <si>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</si>
  <si>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</si>
  <si>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</si>
  <si>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</si>
  <si>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</si>
  <si>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</si>
  <si>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</si>
  <si>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</si>
  <si>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</si>
  <si>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</si>
  <si>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</si>
  <si>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</si>
  <si>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</si>
  <si>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</si>
  <si>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</si>
  <si>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</si>
  <si>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</si>
  <si>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</si>
  <si>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</si>
  <si>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</si>
  <si>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</si>
  <si>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</si>
  <si>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</si>
  <si>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</si>
  <si>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</si>
  <si>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</si>
  <si>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</si>
  <si>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</si>
  <si>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</si>
  <si>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</si>
  <si>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</si>
  <si>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</si>
  <si>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</si>
  <si>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</si>
  <si>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</si>
  <si>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</si>
  <si>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</si>
  <si>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</si>
  <si>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</si>
  <si>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</si>
  <si>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</si>
  <si>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</si>
  <si>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</si>
  <si>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</si>
  <si>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</si>
  <si>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</si>
  <si>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</si>
  <si>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</si>
  <si>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</si>
  <si>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</si>
  <si>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</si>
  <si>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</si>
  <si>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</si>
  <si>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</si>
  <si>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</si>
  <si>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</si>
  <si>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</si>
  <si>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</si>
  <si>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</si>
  <si>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</si>
  <si>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</si>
  <si>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</si>
  <si>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</si>
  <si>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</si>
  <si>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</si>
  <si>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</si>
  <si>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</si>
  <si>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</si>
  <si>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</si>
  <si>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</si>
  <si>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</si>
  <si>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</si>
  <si>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</si>
  <si>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</si>
  <si>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</si>
  <si>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</si>
  <si>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</si>
  <si>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</si>
  <si>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</si>
  <si>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</si>
  <si>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</si>
  <si>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</si>
  <si>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</si>
  <si>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</si>
  <si>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</si>
  <si>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</si>
  <si>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</si>
  <si>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</si>
  <si>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</si>
  <si>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</si>
  <si>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</si>
  <si>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</si>
  <si>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</si>
  <si>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</si>
  <si>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</si>
  <si>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</si>
  <si>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</si>
  <si>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</si>
  <si>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</si>
  <si>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</si>
  <si>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</si>
  <si>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</si>
  <si>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</si>
  <si>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</si>
  <si>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</si>
  <si>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</si>
  <si>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</si>
  <si>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</si>
  <si>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</si>
  <si>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</si>
  <si>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</si>
  <si>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</si>
  <si>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</si>
  <si>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</si>
  <si>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</si>
  <si>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</si>
  <si>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</si>
  <si>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</si>
  <si>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</si>
  <si>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</si>
  <si>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</si>
  <si>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</si>
  <si>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</si>
  <si>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</si>
  <si>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</si>
  <si>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</si>
  <si>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</si>
  <si>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</si>
  <si>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</si>
  <si>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</si>
  <si>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</si>
  <si>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</si>
  <si>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</si>
  <si>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</si>
  <si>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</si>
  <si>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</si>
  <si>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</si>
  <si>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</si>
  <si>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</si>
  <si>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</si>
  <si>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</si>
  <si>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</si>
  <si>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</si>
  <si>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</si>
  <si>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</si>
  <si>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</si>
  <si>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</si>
  <si>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</si>
  <si>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</si>
  <si>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</si>
  <si>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</si>
  <si>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</si>
  <si>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</si>
  <si>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</si>
  <si>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</si>
  <si>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</si>
  <si>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</si>
  <si>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</si>
  <si>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</si>
  <si>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</si>
  <si>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</si>
  <si>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</si>
  <si>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</si>
  <si>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</si>
  <si>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</si>
  <si>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</si>
  <si>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</si>
  <si>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</si>
  <si>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</si>
  <si>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</si>
  <si>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</si>
  <si>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</si>
  <si>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</si>
  <si>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</si>
  <si>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</si>
  <si>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</si>
  <si>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</si>
  <si>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</si>
  <si>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</si>
  <si>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</si>
  <si>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</si>
  <si>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</si>
  <si>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</si>
  <si>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</si>
  <si>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</si>
  <si>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</si>
  <si>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</si>
  <si>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</si>
  <si>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</si>
  <si>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</si>
  <si>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</si>
  <si>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</si>
  <si>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</si>
  <si>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</si>
  <si>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</si>
  <si>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</si>
  <si>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</si>
  <si>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</si>
  <si>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</si>
  <si>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</si>
  <si>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</si>
  <si>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</si>
  <si>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</si>
  <si>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</si>
  <si>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</si>
  <si>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</si>
  <si>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</si>
  <si>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</si>
  <si>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</si>
  <si>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</si>
  <si>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</si>
  <si>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</si>
  <si>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</si>
  <si>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</si>
  <si>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</si>
  <si>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</si>
  <si>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</si>
  <si>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</si>
  <si>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</si>
  <si>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</si>
  <si>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</si>
  <si>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</si>
  <si>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</si>
  <si>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</si>
  <si>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</si>
  <si>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</si>
  <si>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</si>
  <si>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</si>
  <si>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</si>
  <si>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</si>
  <si>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</si>
  <si>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</si>
  <si>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</si>
  <si>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</si>
  <si>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</si>
  <si>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</si>
  <si>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</si>
  <si>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</si>
  <si>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</si>
  <si>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</si>
  <si>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</si>
  <si>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</si>
  <si>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</si>
  <si>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</si>
  <si>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</si>
  <si>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</si>
  <si>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</si>
  <si>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</si>
  <si>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</si>
  <si>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</si>
  <si>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</si>
  <si>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</si>
  <si>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</si>
  <si>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</si>
  <si>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</si>
  <si>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</si>
  <si>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</si>
  <si>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</si>
  <si>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</si>
  <si>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</si>
  <si>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</si>
  <si>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</si>
  <si>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</si>
  <si>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</si>
  <si>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</si>
  <si>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</si>
  <si>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</si>
  <si>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</si>
  <si>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</si>
  <si>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</si>
  <si>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</si>
  <si>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</si>
  <si>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</si>
  <si>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</si>
  <si>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</si>
  <si>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</si>
  <si>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</si>
  <si>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</si>
  <si>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</si>
  <si>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</si>
  <si>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</si>
  <si>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</si>
  <si>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</si>
  <si>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</si>
  <si>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</si>
  <si>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</si>
  <si>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</si>
  <si>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</si>
  <si>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</si>
  <si>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</si>
  <si>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</si>
  <si>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</si>
  <si>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</si>
  <si>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</si>
  <si>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</si>
  <si>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</si>
  <si>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</si>
  <si>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</si>
  <si>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</si>
  <si>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</si>
  <si>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</si>
  <si>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</si>
  <si>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</si>
  <si>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</si>
  <si>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</si>
  <si>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</si>
  <si>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</si>
  <si>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</si>
  <si>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</si>
  <si>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</si>
  <si>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</si>
  <si>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</si>
  <si>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</si>
  <si>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</si>
  <si>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</si>
  <si>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</si>
  <si>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</si>
  <si>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</si>
  <si>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</si>
  <si>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</si>
  <si>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</si>
  <si>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</si>
  <si>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</si>
  <si>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</si>
  <si>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</si>
  <si>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</si>
  <si>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</si>
  <si>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</si>
  <si>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</si>
  <si>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</si>
  <si>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</si>
  <si>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</si>
  <si>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</si>
  <si>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</si>
  <si>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</si>
  <si>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</si>
  <si>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</si>
  <si>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</si>
  <si>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</si>
  <si>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</si>
  <si>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</si>
  <si>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</si>
  <si>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</si>
  <si>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</si>
  <si>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</si>
  <si>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</si>
  <si>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</si>
  <si>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</si>
  <si>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</si>
  <si>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</si>
  <si>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</si>
  <si>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</si>
  <si>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</si>
  <si>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</si>
  <si>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</si>
  <si>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</si>
  <si>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</si>
  <si>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</si>
  <si>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</si>
  <si>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</si>
  <si>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</si>
  <si>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</si>
  <si>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</si>
  <si>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</si>
  <si>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</si>
  <si>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</si>
  <si>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</si>
  <si>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</si>
  <si>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</si>
  <si>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</si>
  <si>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</si>
  <si>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</si>
  <si>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</si>
  <si>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</si>
  <si>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</si>
  <si>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</si>
  <si>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</si>
  <si>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</si>
  <si>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</si>
  <si>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</si>
  <si>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</si>
  <si>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</si>
  <si>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</si>
  <si>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</si>
  <si>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</si>
  <si>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</si>
  <si>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</si>
  <si>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</si>
  <si>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</si>
  <si>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</si>
  <si>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</si>
  <si>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</si>
  <si>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</si>
  <si>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</si>
  <si>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</si>
  <si>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</si>
  <si>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</si>
  <si>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</si>
  <si>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</si>
  <si>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</si>
  <si>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</si>
  <si>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</si>
  <si>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</si>
  <si>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</si>
  <si>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</si>
  <si>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</si>
  <si>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</si>
  <si>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</si>
  <si>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</si>
  <si>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</si>
  <si>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</si>
  <si>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</si>
  <si>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</si>
  <si>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</si>
  <si>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</si>
  <si>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</si>
  <si>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</si>
  <si>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</si>
  <si>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</si>
  <si>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</si>
  <si>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</si>
  <si>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</si>
  <si>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</si>
  <si>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</si>
  <si>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</si>
  <si>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</si>
  <si>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</si>
  <si>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</si>
  <si>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</si>
  <si>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</si>
  <si>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</si>
  <si>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</si>
  <si>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</si>
  <si>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</si>
  <si>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</si>
  <si>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</si>
  <si>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</si>
  <si>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</si>
  <si>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</si>
  <si>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</si>
  <si>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</si>
  <si>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</si>
  <si>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</si>
  <si>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</si>
  <si>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</si>
  <si>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</si>
  <si>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</si>
  <si>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</si>
  <si>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</si>
  <si>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</si>
  <si>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</si>
  <si>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</si>
  <si>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</si>
  <si>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</si>
  <si>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</si>
  <si>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</si>
  <si>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</si>
  <si>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</si>
  <si>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</si>
  <si>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</si>
  <si>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</si>
  <si>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</si>
  <si>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</si>
  <si>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</si>
  <si>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</si>
  <si>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</si>
  <si>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</si>
  <si>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</si>
  <si>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</si>
  <si>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</si>
  <si>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</si>
  <si>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</si>
  <si>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</si>
  <si>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</si>
  <si>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</si>
  <si>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</si>
  <si>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</si>
  <si>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</si>
  <si>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</si>
  <si>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</si>
  <si>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</si>
  <si>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</si>
  <si>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</si>
  <si>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</si>
  <si>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</si>
  <si>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</si>
  <si>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</si>
  <si>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</si>
  <si>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</si>
  <si>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</si>
  <si>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</si>
  <si>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</si>
  <si>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</si>
  <si>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</si>
  <si>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</si>
  <si>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</si>
  <si>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</si>
  <si>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</si>
  <si>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</si>
  <si>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</si>
  <si>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</si>
  <si>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</si>
  <si>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</si>
  <si>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</si>
  <si>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</si>
  <si>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</si>
  <si>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</si>
  <si>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</si>
  <si>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</si>
  <si>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</si>
  <si>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</si>
  <si>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</si>
  <si>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</si>
  <si>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</si>
  <si>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</si>
  <si>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</si>
  <si>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</si>
  <si>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</si>
  <si>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</si>
  <si>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</si>
  <si>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</si>
  <si>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</si>
  <si>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</si>
  <si>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</si>
  <si>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</si>
  <si>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</si>
  <si>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</si>
  <si>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</si>
  <si>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</si>
  <si>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</si>
  <si>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</si>
  <si>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</si>
  <si>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</si>
  <si>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</si>
  <si>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</si>
  <si>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</si>
  <si>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</si>
  <si>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</si>
  <si>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</si>
  <si>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</si>
  <si>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</si>
  <si>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</si>
  <si>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</si>
  <si>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</si>
  <si>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</si>
  <si>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</si>
  <si>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</si>
  <si>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</si>
  <si>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</si>
  <si>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</si>
  <si>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</si>
  <si>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</si>
  <si>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</si>
  <si>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</si>
  <si>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</si>
  <si>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</si>
  <si>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</si>
  <si>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</si>
  <si>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</si>
  <si>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</si>
  <si>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</si>
  <si>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</si>
  <si>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</si>
  <si>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</si>
  <si>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</si>
  <si>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</si>
  <si>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</si>
  <si>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</si>
  <si>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</si>
  <si>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</si>
  <si>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</si>
  <si>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</si>
  <si>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</si>
  <si>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</si>
  <si>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</si>
  <si>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</si>
  <si>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</si>
  <si>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</si>
  <si>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</si>
  <si>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</si>
  <si>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</si>
  <si>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</si>
  <si>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</si>
  <si>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</si>
  <si>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</si>
  <si>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</si>
  <si>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</si>
  <si>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</si>
  <si>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</si>
  <si>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</si>
  <si>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</si>
  <si>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</si>
  <si>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</si>
  <si>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</si>
  <si>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</si>
  <si>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</si>
  <si>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</si>
  <si>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</si>
  <si>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</si>
  <si>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</si>
  <si>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</si>
  <si>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</si>
  <si>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</si>
  <si>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</si>
  <si>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</si>
  <si>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</si>
  <si>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</si>
  <si>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</si>
  <si>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</si>
  <si>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</si>
  <si>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</si>
  <si>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</si>
  <si>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</si>
  <si>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</si>
  <si>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</si>
  <si>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</si>
  <si>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</si>
  <si>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</si>
  <si>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</si>
  <si>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</si>
  <si>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</si>
  <si>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</si>
  <si>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</si>
  <si>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</si>
  <si>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</si>
  <si>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</si>
  <si>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</si>
  <si>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</si>
  <si>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</si>
  <si>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</si>
  <si>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</si>
  <si>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</si>
  <si>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</si>
  <si>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</si>
  <si>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</si>
  <si>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</si>
  <si>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</si>
  <si>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</si>
  <si>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</si>
  <si>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</si>
  <si>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</si>
  <si>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</si>
  <si>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</si>
  <si>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</si>
  <si>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</si>
  <si>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</si>
  <si>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</si>
  <si>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</si>
  <si>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</si>
  <si>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</si>
  <si>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</si>
  <si>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</si>
  <si>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</si>
  <si>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</si>
  <si>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</si>
  <si>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</si>
  <si>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</si>
  <si>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</si>
  <si>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</si>
  <si>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</si>
  <si>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</si>
  <si>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</si>
  <si>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</si>
  <si>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</si>
  <si>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</si>
  <si>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</si>
  <si>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</si>
  <si>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</si>
  <si>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</si>
  <si>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</si>
  <si>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</si>
  <si>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</si>
  <si>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</si>
  <si>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</si>
  <si>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</si>
  <si>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</si>
  <si>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</si>
  <si>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</si>
  <si>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</si>
  <si>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</si>
  <si>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</si>
  <si>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</si>
  <si>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</si>
  <si>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</si>
  <si>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</si>
  <si>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</si>
  <si>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</si>
  <si>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</si>
  <si>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</si>
  <si>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</si>
  <si>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</si>
  <si>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</si>
  <si>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</si>
  <si>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</si>
  <si>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</si>
  <si>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</si>
  <si>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</si>
  <si>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</si>
  <si>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</si>
  <si>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</si>
  <si>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</si>
  <si>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</si>
  <si>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</si>
  <si>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</si>
  <si>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</si>
  <si>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</si>
  <si>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</si>
  <si>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</si>
  <si>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</si>
  <si>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</si>
  <si>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</si>
  <si>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</si>
  <si>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</si>
  <si>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</si>
  <si>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</si>
  <si>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</si>
  <si>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</si>
  <si>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</si>
  <si>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</si>
  <si>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</si>
  <si>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</si>
  <si>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</si>
  <si>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</si>
  <si>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</si>
  <si>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</si>
  <si>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</si>
  <si>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</si>
  <si>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</si>
  <si>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</si>
  <si>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</si>
  <si>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</si>
  <si>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</si>
  <si>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</si>
  <si>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</si>
  <si>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</si>
  <si>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</si>
  <si>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</si>
  <si>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</si>
  <si>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</si>
  <si>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</si>
  <si>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</si>
  <si>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</si>
  <si>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</si>
  <si>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</si>
  <si>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</si>
  <si>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</si>
  <si>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</si>
  <si>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</si>
  <si>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</si>
  <si>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</si>
  <si>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</si>
  <si>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</si>
  <si>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</si>
  <si>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</si>
  <si>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</si>
  <si>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</si>
  <si>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</si>
  <si>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</si>
  <si>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</si>
  <si>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</si>
  <si>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</si>
  <si>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</si>
  <si>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</si>
  <si>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</si>
  <si>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</si>
  <si>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</si>
  <si>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</si>
  <si>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</si>
  <si>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</si>
  <si>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</si>
  <si>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</si>
  <si>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</si>
  <si>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</si>
  <si>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</si>
  <si>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</si>
  <si>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</si>
  <si>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</si>
  <si>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</si>
  <si>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</si>
  <si>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</si>
  <si>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</si>
  <si>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</si>
  <si>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</si>
  <si>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</si>
  <si>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</si>
  <si>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</si>
  <si>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</si>
  <si>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</si>
  <si>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</si>
  <si>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</si>
  <si>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</si>
  <si>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</si>
  <si>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</si>
  <si>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</si>
  <si>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</si>
  <si>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</si>
  <si>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</si>
  <si>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</si>
  <si>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</si>
  <si>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</si>
  <si>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</si>
  <si>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</si>
  <si>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</si>
  <si>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</si>
  <si>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</si>
  <si>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</si>
  <si>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</si>
  <si>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</si>
  <si>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</si>
  <si>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</si>
  <si>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</si>
  <si>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</si>
  <si>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</si>
  <si>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</si>
  <si>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</si>
  <si>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</si>
  <si>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</si>
  <si>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</si>
  <si>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</si>
  <si>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</si>
  <si>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</si>
  <si>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</si>
  <si>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</si>
  <si>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</si>
  <si>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</si>
  <si>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</si>
  <si>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</si>
  <si>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</si>
  <si>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</si>
  <si>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</si>
  <si>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</si>
  <si>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</si>
  <si>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</si>
  <si>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</si>
  <si>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</si>
  <si>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</si>
  <si>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</si>
  <si>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</si>
  <si>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</si>
  <si>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</si>
  <si>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</si>
  <si>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</si>
  <si>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</si>
  <si>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</si>
  <si>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</si>
  <si>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</si>
  <si>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</si>
  <si>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</si>
  <si>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</si>
  <si>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</si>
  <si>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</si>
  <si>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</si>
  <si>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</si>
  <si>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</si>
  <si>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</si>
  <si>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</si>
  <si>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</si>
  <si>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</si>
  <si>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</si>
  <si>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</si>
  <si>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</si>
  <si>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</si>
  <si>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</si>
  <si>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</si>
  <si>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</si>
  <si>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</si>
  <si>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</si>
  <si>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</si>
  <si>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</si>
  <si>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</si>
  <si>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</si>
  <si>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</si>
  <si>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</si>
  <si>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</si>
  <si>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</si>
  <si>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</si>
  <si>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</si>
  <si>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</si>
  <si>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</si>
  <si>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</si>
  <si>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</si>
  <si>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</si>
  <si>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</si>
  <si>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</si>
  <si>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</si>
  <si>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</si>
  <si>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</si>
  <si>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</si>
  <si>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</si>
  <si>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</si>
  <si>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</si>
  <si>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</si>
  <si>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</si>
  <si>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</si>
  <si>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</si>
  <si>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</si>
  <si>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</si>
  <si>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</si>
  <si>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</si>
  <si>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</si>
  <si>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</si>
  <si>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</si>
  <si>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</si>
  <si>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</si>
  <si>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</si>
  <si>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</si>
  <si>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</si>
  <si>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</si>
  <si>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</si>
  <si>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</si>
  <si>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</si>
  <si>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</si>
  <si>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</si>
  <si>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</si>
  <si>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</si>
  <si>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</si>
  <si>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</si>
  <si>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</si>
  <si>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</si>
  <si>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</si>
  <si>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</si>
  <si>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</si>
  <si>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</si>
  <si>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</si>
  <si>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</si>
  <si>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</si>
  <si>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</si>
  <si>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</si>
  <si>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</si>
  <si>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</si>
  <si>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</si>
  <si>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</si>
  <si>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</si>
  <si>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</si>
  <si>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</si>
  <si>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</si>
  <si>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</si>
  <si>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</si>
  <si>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</si>
  <si>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</si>
  <si>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</si>
  <si>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</si>
  <si>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</si>
  <si>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</si>
  <si>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</si>
  <si>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</si>
  <si>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</si>
  <si>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</si>
  <si>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</si>
  <si>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</si>
  <si>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</si>
  <si>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</si>
  <si>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</si>
  <si>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</si>
  <si>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</si>
  <si>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</si>
  <si>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</si>
  <si>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</si>
  <si>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</si>
  <si>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</si>
  <si>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</si>
  <si>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</si>
  <si>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</si>
  <si>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</si>
  <si>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</si>
  <si>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</si>
  <si>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</si>
  <si>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</si>
  <si>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</si>
  <si>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</si>
  <si>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</si>
  <si>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</si>
  <si>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</si>
  <si>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</si>
  <si>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</si>
  <si>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</si>
  <si>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</si>
  <si>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</si>
  <si>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</si>
  <si>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</si>
  <si>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</si>
  <si>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</si>
  <si>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</si>
  <si>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</si>
  <si>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</si>
  <si>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</si>
  <si>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</si>
  <si>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</si>
  <si>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</si>
  <si>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</si>
  <si>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</si>
  <si>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</si>
  <si>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</si>
  <si>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</si>
  <si>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</si>
  <si>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</si>
  <si>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</si>
  <si>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</si>
  <si>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</si>
  <si>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</si>
  <si>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</si>
  <si>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</si>
  <si>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</si>
  <si>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</si>
  <si>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</si>
  <si>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</si>
  <si>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</si>
  <si>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</si>
  <si>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</si>
  <si>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</si>
  <si>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</si>
  <si>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</si>
  <si>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</si>
  <si>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</si>
  <si>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</si>
  <si>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</si>
  <si>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</si>
  <si>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</si>
  <si>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</si>
  <si>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</si>
  <si>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</si>
  <si>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</si>
  <si>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</si>
  <si>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</si>
  <si>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</si>
  <si>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</si>
  <si>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</si>
  <si>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</si>
  <si>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</si>
  <si>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</si>
  <si>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</si>
  <si>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</si>
  <si>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</si>
  <si>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</si>
  <si>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</si>
  <si>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</si>
  <si>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</si>
  <si>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</si>
  <si>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</si>
  <si>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</si>
  <si>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</si>
  <si>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</si>
  <si>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</si>
  <si>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</si>
  <si>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</si>
  <si>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</si>
  <si>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</si>
  <si>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</si>
  <si>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</si>
  <si>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</si>
  <si>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</si>
  <si>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</si>
  <si>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</si>
  <si>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</si>
  <si>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</si>
  <si>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</si>
  <si>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</si>
  <si>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</si>
  <si>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</si>
  <si>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</si>
  <si>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</si>
  <si>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</si>
  <si>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</si>
  <si>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</si>
  <si>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</si>
  <si>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</si>
  <si>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</si>
  <si>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</si>
  <si>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</si>
  <si>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</si>
  <si>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</si>
  <si>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</si>
  <si>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</si>
  <si>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</si>
  <si>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</si>
  <si>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</si>
  <si>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</si>
  <si>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</si>
  <si>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</si>
  <si>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</si>
  <si>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</si>
  <si>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</si>
  <si>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</si>
  <si>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</si>
  <si>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</si>
  <si>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</si>
  <si>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</si>
  <si>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</si>
  <si>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</si>
  <si>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</si>
  <si>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</si>
  <si>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</si>
  <si>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</si>
  <si>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</si>
  <si>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</si>
  <si>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</si>
  <si>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</si>
  <si>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</si>
  <si>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</si>
  <si>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</si>
  <si>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</si>
  <si>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</si>
  <si>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</si>
  <si>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</si>
  <si>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</si>
  <si>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</si>
  <si>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</si>
  <si>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</si>
  <si>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</si>
  <si>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</si>
  <si>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</si>
  <si>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</si>
  <si>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</si>
  <si>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</si>
  <si>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</si>
  <si>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</si>
  <si>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</si>
  <si>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</si>
  <si>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</si>
  <si>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</si>
  <si>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</si>
  <si>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</si>
  <si>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</si>
  <si>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</si>
  <si>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</si>
  <si>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</si>
  <si>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</si>
  <si>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</si>
  <si>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</si>
  <si>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</si>
  <si>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</si>
  <si>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</si>
  <si>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</si>
  <si>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</si>
  <si>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</si>
  <si>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</si>
  <si>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</si>
  <si>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</si>
  <si>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</si>
  <si>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</si>
  <si>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</si>
  <si>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</si>
  <si>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</si>
  <si>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</si>
  <si>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</si>
  <si>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</si>
  <si>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</si>
  <si>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</si>
  <si>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</si>
  <si>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</si>
  <si>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</si>
  <si>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</si>
  <si>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</si>
  <si>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</si>
  <si>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</si>
  <si>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</si>
  <si>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</si>
  <si>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</si>
  <si>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</si>
  <si>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</si>
  <si>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</si>
  <si>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</si>
  <si>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</si>
  <si>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</si>
  <si>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</si>
  <si>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</si>
  <si>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</si>
  <si>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</si>
  <si>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</si>
  <si>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</si>
  <si>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</si>
  <si>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</si>
  <si>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</si>
  <si>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</si>
  <si>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</si>
  <si>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</si>
  <si>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</si>
  <si>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</si>
  <si>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</si>
  <si>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</si>
  <si>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</si>
  <si>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</si>
  <si>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</si>
  <si>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</si>
  <si>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</si>
  <si>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</si>
  <si>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</si>
  <si>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</si>
  <si>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</si>
  <si>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</si>
  <si>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</si>
  <si>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</si>
  <si>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</si>
  <si>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</si>
  <si>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</si>
  <si>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</si>
  <si>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</si>
  <si>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</si>
  <si>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</si>
  <si>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</si>
  <si>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</si>
  <si>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</si>
  <si>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</si>
  <si>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</si>
  <si>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</si>
  <si>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</si>
  <si>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</si>
  <si>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</si>
  <si>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</si>
  <si>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</si>
  <si>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</si>
  <si>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</si>
  <si>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</si>
  <si>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</si>
  <si>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</si>
  <si>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</si>
  <si>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</si>
  <si>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</si>
  <si>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</si>
  <si>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</si>
  <si>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</si>
  <si>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</si>
  <si>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</si>
  <si>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</si>
  <si>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</si>
  <si>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</si>
  <si>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</si>
  <si>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</si>
  <si>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</si>
  <si>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</si>
  <si>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</si>
  <si>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</si>
  <si>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</si>
  <si>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</si>
  <si>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</si>
  <si>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</si>
  <si>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</si>
  <si>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</si>
  <si>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</si>
  <si>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</si>
  <si>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</si>
  <si>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</si>
  <si>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</si>
  <si>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</si>
  <si>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</si>
  <si>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</si>
  <si>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</si>
  <si>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</si>
  <si>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</si>
  <si>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</si>
  <si>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</si>
  <si>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</si>
  <si>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</si>
  <si>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</si>
  <si>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</si>
  <si>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</si>
  <si>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</si>
  <si>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</si>
  <si>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</si>
  <si>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</si>
  <si>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</si>
  <si>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</si>
  <si>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</si>
  <si>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</si>
  <si>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</si>
  <si>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</si>
  <si>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</si>
  <si>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</si>
  <si>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</si>
  <si>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</si>
  <si>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</si>
  <si>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</si>
  <si>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</si>
  <si>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</si>
  <si>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</si>
  <si>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</si>
  <si>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</si>
  <si>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</si>
  <si>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</si>
  <si>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</si>
  <si>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</si>
  <si>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</si>
  <si>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</si>
  <si>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</si>
  <si>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</si>
  <si>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</si>
  <si>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</si>
  <si>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</si>
  <si>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</si>
  <si>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</si>
  <si>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</si>
  <si>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</si>
  <si>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</si>
  <si>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</si>
  <si>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</si>
  <si>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</si>
  <si>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</si>
  <si>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</si>
  <si>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</si>
  <si>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</si>
  <si>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</si>
  <si>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</si>
  <si>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</si>
  <si>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</si>
  <si>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</si>
  <si>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</si>
  <si>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</si>
  <si>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</si>
  <si>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</si>
  <si>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</si>
  <si>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</si>
  <si>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</si>
  <si>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</si>
  <si>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</si>
  <si>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</si>
  <si>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</si>
  <si>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</si>
  <si>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</si>
  <si>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</si>
  <si>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</si>
  <si>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</si>
  <si>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</si>
  <si>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</si>
  <si>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</si>
  <si>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</si>
  <si>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</si>
  <si>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</si>
  <si>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</si>
  <si>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</si>
  <si>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</si>
  <si>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</si>
  <si>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</si>
  <si>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</si>
  <si>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</si>
  <si>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</si>
  <si>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</si>
  <si>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</si>
  <si>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</si>
  <si>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</si>
  <si>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</si>
  <si>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</si>
  <si>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</si>
  <si>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</si>
  <si>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</si>
  <si>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</si>
  <si>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</si>
  <si>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</si>
  <si>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</si>
  <si>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</si>
  <si>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</si>
  <si>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</si>
  <si>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</si>
  <si>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</si>
  <si>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</si>
  <si>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</si>
  <si>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</si>
  <si>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</si>
  <si>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</si>
  <si>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</si>
  <si>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</si>
  <si>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</si>
  <si>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</si>
  <si>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</si>
  <si>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</si>
  <si>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</si>
  <si>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</si>
  <si>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</si>
  <si>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</si>
  <si>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</si>
  <si>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</si>
  <si>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</si>
  <si>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</si>
  <si>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</si>
  <si>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</si>
  <si>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</si>
  <si>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</si>
  <si>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</si>
  <si>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</si>
  <si>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</si>
  <si>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</si>
  <si>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</si>
  <si>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</si>
  <si>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</si>
  <si>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</si>
  <si>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</si>
  <si>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</si>
  <si>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</si>
  <si>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</si>
  <si>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</si>
  <si>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</si>
  <si>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</si>
  <si>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</si>
  <si>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</si>
  <si>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</si>
  <si>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</si>
  <si>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</si>
  <si>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</si>
  <si>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</si>
  <si>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</si>
  <si>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</si>
  <si>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</si>
  <si>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</si>
  <si>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</si>
  <si>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</si>
  <si>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</si>
  <si>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</si>
  <si>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</si>
  <si>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</si>
  <si>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</si>
  <si>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</si>
  <si>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</si>
  <si>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</si>
  <si>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</si>
  <si>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</si>
  <si>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</si>
  <si>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</si>
  <si>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</si>
  <si>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</si>
  <si>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</si>
  <si>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</si>
  <si>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</si>
  <si>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</si>
  <si>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</si>
  <si>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</si>
  <si>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</si>
  <si>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</si>
  <si>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</si>
  <si>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</si>
  <si>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</si>
  <si>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</si>
  <si>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</si>
  <si>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</si>
  <si>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</si>
  <si>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</si>
  <si>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</si>
  <si>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</si>
  <si>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</si>
  <si>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</si>
  <si>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</si>
  <si>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</si>
  <si>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</si>
  <si>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</si>
  <si>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</si>
  <si>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</si>
  <si>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</si>
  <si>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</si>
  <si>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</si>
  <si>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</si>
  <si>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</si>
  <si>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</si>
  <si>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</si>
  <si>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</si>
  <si>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</si>
  <si>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</si>
  <si>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</si>
  <si>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</si>
  <si>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</si>
  <si>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</si>
  <si>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</si>
  <si>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</si>
  <si>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</si>
  <si>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</si>
  <si>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</si>
  <si>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</si>
  <si>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</si>
  <si>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</si>
  <si>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</si>
  <si>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</si>
  <si>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</si>
  <si>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</si>
  <si>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</si>
  <si>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</si>
  <si>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</si>
  <si>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</si>
  <si>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</si>
  <si>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</si>
  <si>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</si>
  <si>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</si>
  <si>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</si>
  <si>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</si>
  <si>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</si>
  <si>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</si>
  <si>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</si>
  <si>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</si>
  <si>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</si>
  <si>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</si>
  <si>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</si>
  <si>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</si>
  <si>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</si>
  <si>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</si>
  <si>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</si>
  <si>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</si>
  <si>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</si>
  <si>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</si>
  <si>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</si>
  <si>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</si>
  <si>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</si>
  <si>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</si>
  <si>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</si>
  <si>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</si>
  <si>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</si>
  <si>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</si>
  <si>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</si>
  <si>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</si>
  <si>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</si>
  <si>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</si>
  <si>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</si>
  <si>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</si>
  <si>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</si>
  <si>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</si>
  <si>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</si>
  <si>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</si>
  <si>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</si>
  <si>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</si>
  <si>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</si>
  <si>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</si>
  <si>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</si>
  <si>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</si>
  <si>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</si>
  <si>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</si>
  <si>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</si>
  <si>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</si>
  <si>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</si>
  <si>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</si>
  <si>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</si>
  <si>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</si>
  <si>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</si>
  <si>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</si>
  <si>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</si>
  <si>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</si>
  <si>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</si>
  <si>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</si>
  <si>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</si>
  <si>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</si>
  <si>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</si>
  <si>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</si>
  <si>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</si>
  <si>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</si>
  <si>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</si>
  <si>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</si>
  <si>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</si>
  <si>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</si>
  <si>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</si>
  <si>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</si>
  <si>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</si>
  <si>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</si>
  <si>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</si>
  <si>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</si>
  <si>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</si>
  <si>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</si>
  <si>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</si>
  <si>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</si>
  <si>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</si>
  <si>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</si>
  <si>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</si>
  <si>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</si>
  <si>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</si>
  <si>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</si>
  <si>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</si>
  <si>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</si>
  <si>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</si>
  <si>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</si>
  <si>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</si>
  <si>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</si>
  <si>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</si>
  <si>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</si>
  <si>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</si>
  <si>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</si>
  <si>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</si>
  <si>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</si>
  <si>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</si>
  <si>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</si>
  <si>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</si>
  <si>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</si>
  <si>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</si>
  <si>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</si>
  <si>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</si>
  <si>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</si>
  <si>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</si>
  <si>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</si>
  <si>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</si>
  <si>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</si>
  <si>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</si>
  <si>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</si>
  <si>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</si>
  <si>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</si>
  <si>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</si>
  <si>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</si>
  <si>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</si>
  <si>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</si>
  <si>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</si>
  <si>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</si>
  <si>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</si>
  <si>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</si>
  <si>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</si>
  <si>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</si>
  <si>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</si>
  <si>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</si>
  <si>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</si>
  <si>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</si>
  <si>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</si>
  <si>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</si>
  <si>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</si>
  <si>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</si>
  <si>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</si>
  <si>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</si>
  <si>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</si>
  <si>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</si>
  <si>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</si>
  <si>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</si>
  <si>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</si>
  <si>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</si>
  <si>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</si>
  <si>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</si>
  <si>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</si>
  <si>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</si>
  <si>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</si>
  <si>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</si>
  <si>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</si>
  <si>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</si>
  <si>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</si>
  <si>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</si>
  <si>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</si>
  <si>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</si>
  <si>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</si>
  <si>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</si>
  <si>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</si>
  <si>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</si>
  <si>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</si>
  <si>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</si>
  <si>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</si>
  <si>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</si>
  <si>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</si>
  <si>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</si>
  <si>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</si>
  <si>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</si>
  <si>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</si>
  <si>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</si>
  <si>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</si>
  <si>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</si>
  <si>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</si>
  <si>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</si>
  <si>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</si>
  <si>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</si>
  <si>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</si>
  <si>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</si>
  <si>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</si>
  <si>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</si>
  <si>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</si>
  <si>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</si>
  <si>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</si>
  <si>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</si>
  <si>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</si>
  <si>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</si>
  <si>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</si>
  <si>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</si>
  <si>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</si>
  <si>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</si>
  <si>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</si>
  <si>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</si>
  <si>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</si>
  <si>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</si>
  <si>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</si>
  <si>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</si>
  <si>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</si>
  <si>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</si>
  <si>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</si>
  <si>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</si>
  <si>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</si>
  <si>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</si>
  <si>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</si>
  <si>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</si>
  <si>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</si>
  <si>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</si>
  <si>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</si>
  <si>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</si>
  <si>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</si>
  <si>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</si>
  <si>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</si>
  <si>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</si>
  <si>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</si>
  <si>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</si>
  <si>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</si>
  <si>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</si>
  <si>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</si>
  <si>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</si>
  <si>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</si>
  <si>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</si>
  <si>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</si>
  <si>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</si>
  <si>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</si>
  <si>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</si>
  <si>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</si>
  <si>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</si>
  <si>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</si>
  <si>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</si>
  <si>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</si>
  <si>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</si>
  <si>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</si>
  <si>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</si>
  <si>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</si>
  <si>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</si>
  <si>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</si>
  <si>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</si>
  <si>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</si>
  <si>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</si>
  <si>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</si>
  <si>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</si>
  <si>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</si>
  <si>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</si>
  <si>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</si>
  <si>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</si>
  <si>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</si>
  <si>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</si>
  <si>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</si>
  <si>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</si>
  <si>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</si>
  <si>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</si>
  <si>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</si>
  <si>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</si>
  <si>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</si>
  <si>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</si>
  <si>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</si>
  <si>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</si>
  <si>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</si>
  <si>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</si>
  <si>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</si>
  <si>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</si>
  <si>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</si>
  <si>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</si>
  <si>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</si>
  <si>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</si>
  <si>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</si>
  <si>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</si>
  <si>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</si>
  <si>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</si>
  <si>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</si>
  <si>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</si>
  <si>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</si>
  <si>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</si>
  <si>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</si>
  <si>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</si>
  <si>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</si>
  <si>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</si>
  <si>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</si>
  <si>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</si>
  <si>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</si>
  <si>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</si>
  <si>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</si>
  <si>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</si>
  <si>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</si>
  <si>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</si>
  <si>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</si>
  <si>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</si>
  <si>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</si>
  <si>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</si>
  <si>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</si>
  <si>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</si>
  <si>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</si>
  <si>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</si>
  <si>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</si>
  <si>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</si>
  <si>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</si>
  <si>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</si>
  <si>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</si>
  <si>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</si>
  <si>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</si>
  <si>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</si>
  <si>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</si>
  <si>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</si>
  <si>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</si>
  <si>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</si>
  <si>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</si>
  <si>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</si>
  <si>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</si>
  <si>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</si>
  <si>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</si>
  <si>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</si>
  <si>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</si>
  <si>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</si>
  <si>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</si>
  <si>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</si>
  <si>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</si>
  <si>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</si>
  <si>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</si>
  <si>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</si>
  <si>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</si>
  <si>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</si>
  <si>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</si>
  <si>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</si>
  <si>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</si>
  <si>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</si>
  <si>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</si>
  <si>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</si>
  <si>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</si>
  <si>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</si>
  <si>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</si>
  <si>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</si>
  <si>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</si>
  <si>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</si>
  <si>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</si>
  <si>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</si>
  <si>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</si>
  <si>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</si>
  <si>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</si>
  <si>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</si>
  <si>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</si>
  <si>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</si>
  <si>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</si>
  <si>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</si>
  <si>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</si>
  <si>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</si>
  <si>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</si>
  <si>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</si>
  <si>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</si>
  <si>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</si>
  <si>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</si>
  <si>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</si>
  <si>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</si>
  <si>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</si>
  <si>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</si>
  <si>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</si>
  <si>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</si>
  <si>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</si>
  <si>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</si>
  <si>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</si>
  <si>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</si>
  <si>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</si>
  <si>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</si>
  <si>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</si>
  <si>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</si>
  <si>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</si>
  <si>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</si>
  <si>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</si>
  <si>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</si>
  <si>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</si>
  <si>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</si>
  <si>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</si>
  <si>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</si>
  <si>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</si>
  <si>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</si>
  <si>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</si>
  <si>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</si>
  <si>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</si>
  <si>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</si>
  <si>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</si>
  <si>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</si>
  <si>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</si>
  <si>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</si>
  <si>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</si>
  <si>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</si>
  <si>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</si>
  <si>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</si>
  <si>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</si>
  <si>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</si>
  <si>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</si>
  <si>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</si>
  <si>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</si>
  <si>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</si>
  <si>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</si>
  <si>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</si>
  <si>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</si>
  <si>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</si>
  <si>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</si>
  <si>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</si>
  <si>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</si>
  <si>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</si>
  <si>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</si>
  <si>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</si>
  <si>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</si>
  <si>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</si>
  <si>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</si>
  <si>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</si>
  <si>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</si>
  <si>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</si>
  <si>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</si>
  <si>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</si>
  <si>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</si>
  <si>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</si>
  <si>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</si>
  <si>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</si>
  <si>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</si>
  <si>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</si>
  <si>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</si>
  <si>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</si>
  <si>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</si>
  <si>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</si>
  <si>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</si>
  <si>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</si>
  <si>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</si>
  <si>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</si>
  <si>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</si>
  <si>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</si>
  <si>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</si>
  <si>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</si>
  <si>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</si>
  <si>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</si>
  <si>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</si>
  <si>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</si>
  <si>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</si>
  <si>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</si>
  <si>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</si>
  <si>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</si>
  <si>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</si>
  <si>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</si>
  <si>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</si>
  <si>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</si>
  <si>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</si>
  <si>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</si>
  <si>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</si>
  <si>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</si>
  <si>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</si>
  <si>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</si>
  <si>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</si>
  <si>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</si>
  <si>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</si>
  <si>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</si>
  <si>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</si>
  <si>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</si>
  <si>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</si>
  <si>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</si>
  <si>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</si>
  <si>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</si>
  <si>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</si>
  <si>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</si>
  <si>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</si>
  <si>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</si>
  <si>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</si>
  <si>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</si>
  <si>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</si>
  <si>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</si>
  <si>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</si>
  <si>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</si>
  <si>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</si>
  <si>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</si>
  <si>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</si>
  <si>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</si>
  <si>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</si>
  <si>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</si>
  <si>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</si>
  <si>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</si>
  <si>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</si>
  <si>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</si>
  <si>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</si>
  <si>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</si>
  <si>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</si>
  <si>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</si>
  <si>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</si>
  <si>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</si>
  <si>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</si>
  <si>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</si>
  <si>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</si>
  <si>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</si>
  <si>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</si>
  <si>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</si>
  <si>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</si>
  <si>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</si>
  <si>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</si>
  <si>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</si>
  <si>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</si>
  <si>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</si>
  <si>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</si>
  <si>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</si>
  <si>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</si>
  <si>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</si>
  <si>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</si>
  <si>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</si>
  <si>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</si>
  <si>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</si>
  <si>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</si>
  <si>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</si>
  <si>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</si>
  <si>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</si>
  <si>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</si>
  <si>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</si>
  <si>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</si>
  <si>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</si>
  <si>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</si>
  <si>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</si>
  <si>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</si>
  <si>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</si>
  <si>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</si>
  <si>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</si>
  <si>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</si>
  <si>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</si>
  <si>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</si>
  <si>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</si>
  <si>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</si>
  <si>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</si>
  <si>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</si>
  <si>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</si>
  <si>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</si>
  <si>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</si>
  <si>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</si>
  <si>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</si>
  <si>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</si>
  <si>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</si>
  <si>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</si>
  <si>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</si>
  <si>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</si>
  <si>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</si>
  <si>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</si>
  <si>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</si>
  <si>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</si>
  <si>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</si>
  <si>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</si>
  <si>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</si>
  <si>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</si>
  <si>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</si>
  <si>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</si>
  <si>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</si>
  <si>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</si>
  <si>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</si>
  <si>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</si>
  <si>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</si>
  <si>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</si>
  <si>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</si>
  <si>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</si>
  <si>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</si>
  <si>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</si>
  <si>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</si>
  <si>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</si>
  <si>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</si>
  <si>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</si>
  <si>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</si>
  <si>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</si>
  <si>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</si>
  <si>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</si>
  <si>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</si>
  <si>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</si>
  <si>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</si>
  <si>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</si>
  <si>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</si>
  <si>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</si>
  <si>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</si>
  <si>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</si>
  <si>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</si>
  <si>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</si>
  <si>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</si>
  <si>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</si>
  <si>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</si>
  <si>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</si>
  <si>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</si>
  <si>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</si>
  <si>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</si>
  <si>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</si>
  <si>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</si>
  <si>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</si>
  <si>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</si>
  <si>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</si>
  <si>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</si>
  <si>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</si>
  <si>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</si>
  <si>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</si>
  <si>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</si>
  <si>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</si>
  <si>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</si>
  <si>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</si>
  <si>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</si>
  <si>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</si>
  <si>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</si>
  <si>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</si>
  <si>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</si>
  <si>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</si>
  <si>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</si>
  <si>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</si>
  <si>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</si>
  <si>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</si>
  <si>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</si>
  <si>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</si>
  <si>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</si>
  <si>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</si>
  <si>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</si>
  <si>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</si>
  <si>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</si>
  <si>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</si>
  <si>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</si>
  <si>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</si>
  <si>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</si>
  <si>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</si>
  <si>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</si>
  <si>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</si>
  <si>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</si>
  <si>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</si>
  <si>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</si>
  <si>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</si>
  <si>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</si>
  <si>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</si>
  <si>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</si>
  <si>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</si>
  <si>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</si>
  <si>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</si>
  <si>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</si>
  <si>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</si>
  <si>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</si>
  <si>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</si>
  <si>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</si>
  <si>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</si>
  <si>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</si>
  <si>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</si>
  <si>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</si>
  <si>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</si>
  <si>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</si>
  <si>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</si>
  <si>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</si>
  <si>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</si>
  <si>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</si>
  <si>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</si>
  <si>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</si>
  <si>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</si>
  <si>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</si>
  <si>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</si>
  <si>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</si>
  <si>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</si>
  <si>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</si>
  <si>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</si>
  <si>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</si>
  <si>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</si>
  <si>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</si>
  <si>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</si>
  <si>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</si>
  <si>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</si>
  <si>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</si>
  <si>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</si>
  <si>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</si>
  <si>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</si>
  <si>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</si>
  <si>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</si>
  <si>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</si>
  <si>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</si>
  <si>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</si>
  <si>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</si>
  <si>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</si>
  <si>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</si>
  <si>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</si>
  <si>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</si>
  <si>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</si>
  <si>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</si>
  <si>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</si>
  <si>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</si>
  <si>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</si>
  <si>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</si>
  <si>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</si>
  <si>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</si>
  <si>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</si>
  <si>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</si>
  <si>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</si>
  <si>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</si>
  <si>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</si>
  <si>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</si>
  <si>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</si>
  <si>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</si>
  <si>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</si>
  <si>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</si>
  <si>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</si>
  <si>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</si>
  <si>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</si>
  <si>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</si>
  <si>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</si>
  <si>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</si>
  <si>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</si>
  <si>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</si>
  <si>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</si>
  <si>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</si>
  <si>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</si>
  <si>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</si>
  <si>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</si>
  <si>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</si>
  <si>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</si>
  <si>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</si>
  <si>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</si>
  <si>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</si>
  <si>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</si>
  <si>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</si>
  <si>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</si>
  <si>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</si>
  <si>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</si>
  <si>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</si>
  <si>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</si>
  <si>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</si>
  <si>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</si>
  <si>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</si>
  <si>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</si>
  <si>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</si>
  <si>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</si>
  <si>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</si>
  <si>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</si>
  <si>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</si>
  <si>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</si>
  <si>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</si>
  <si>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</si>
  <si>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</si>
  <si>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</si>
  <si>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</si>
  <si>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</si>
  <si>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</si>
  <si>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</si>
  <si>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</si>
  <si>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</si>
  <si>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</si>
  <si>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</si>
  <si>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</si>
  <si>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</si>
  <si>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</si>
  <si>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</si>
  <si>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</si>
  <si>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</si>
  <si>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</si>
  <si>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</si>
  <si>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</si>
  <si>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</si>
  <si>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</si>
  <si>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</si>
  <si>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</si>
  <si>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</si>
  <si>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</si>
  <si>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</si>
  <si>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</si>
  <si>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</si>
  <si>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</si>
  <si>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</si>
  <si>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</si>
  <si>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</si>
  <si>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</si>
  <si>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</si>
  <si>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</si>
  <si>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</si>
  <si>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</si>
  <si>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</si>
  <si>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</si>
  <si>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</si>
  <si>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</si>
  <si>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</si>
  <si>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</si>
  <si>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</si>
  <si>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</si>
  <si>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</si>
  <si>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</si>
  <si>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</si>
  <si>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</si>
  <si>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</si>
  <si>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</si>
  <si>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</si>
  <si>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</si>
  <si>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</si>
  <si>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</si>
  <si>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</si>
  <si>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</si>
  <si>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</si>
  <si>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</si>
  <si>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</si>
  <si>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</si>
  <si>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</si>
  <si>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</si>
  <si>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</si>
  <si>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</si>
  <si>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</si>
  <si>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</si>
  <si>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</si>
  <si>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</si>
  <si>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</si>
  <si>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</si>
  <si>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</si>
  <si>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</si>
  <si>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</si>
  <si>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</si>
  <si>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</si>
  <si>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</si>
  <si>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</si>
  <si>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</si>
  <si>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</si>
  <si>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</si>
  <si>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</si>
  <si>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</si>
  <si>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</si>
  <si>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</si>
  <si>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</si>
  <si>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</si>
  <si>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</si>
  <si>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</si>
  <si>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</si>
  <si>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</si>
  <si>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</si>
  <si>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</si>
  <si>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</si>
  <si>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</si>
  <si>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</si>
  <si>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</si>
  <si>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</si>
  <si>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</si>
  <si>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</si>
  <si>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</si>
  <si>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</si>
  <si>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</si>
  <si>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</si>
  <si>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</si>
  <si>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</si>
  <si>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</si>
  <si>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</si>
  <si>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</si>
  <si>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</si>
  <si>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</si>
  <si>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</si>
  <si>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</si>
  <si>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</si>
  <si>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</si>
  <si>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</si>
  <si>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</si>
  <si>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</si>
  <si>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</si>
  <si>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</si>
  <si>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</si>
  <si>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</si>
  <si>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</si>
  <si>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</si>
  <si>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</si>
  <si>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</si>
  <si>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</si>
  <si>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</si>
  <si>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</si>
  <si>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</si>
  <si>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</si>
  <si>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</si>
  <si>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</si>
  <si>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</si>
  <si>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</si>
  <si>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</si>
  <si>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</si>
  <si>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</si>
  <si>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</si>
  <si>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</si>
  <si>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</si>
  <si>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</si>
  <si>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</si>
  <si>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</si>
  <si>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</si>
  <si>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</si>
  <si>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</si>
  <si>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</si>
  <si>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</si>
  <si>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</si>
  <si>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</si>
  <si>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</si>
  <si>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</si>
  <si>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</si>
  <si>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</si>
  <si>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</si>
  <si>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</si>
  <si>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</si>
  <si>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</si>
  <si>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</si>
  <si>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</si>
  <si>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</si>
  <si>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</si>
  <si>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</si>
  <si>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</si>
  <si>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</si>
  <si>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</si>
  <si>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</si>
  <si>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</si>
  <si>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</si>
  <si>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</si>
  <si>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</si>
  <si>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</si>
  <si>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</si>
  <si>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</si>
  <si>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</si>
  <si>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</si>
  <si>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</si>
  <si>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</si>
  <si>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</si>
  <si>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</si>
  <si>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</si>
  <si>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</si>
  <si>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</si>
  <si>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</si>
  <si>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</si>
  <si>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</si>
  <si>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</si>
  <si>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</si>
  <si>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</si>
  <si>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</si>
  <si>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</si>
  <si>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</si>
  <si>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</si>
  <si>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</si>
  <si>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</si>
  <si>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</si>
  <si>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</si>
  <si>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</si>
  <si>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</si>
  <si>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</si>
  <si>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</si>
  <si>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</si>
  <si>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</si>
  <si>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</si>
  <si>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</si>
  <si>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</si>
  <si>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</si>
  <si>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</si>
  <si>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</si>
  <si>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</si>
  <si>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</si>
  <si>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</si>
  <si>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</si>
  <si>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</si>
  <si>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</si>
  <si>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</si>
  <si>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</si>
  <si>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</si>
  <si>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</si>
  <si>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</si>
  <si>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</si>
  <si>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</si>
  <si>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</si>
  <si>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</si>
  <si>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</si>
  <si>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</si>
  <si>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</si>
  <si>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</si>
  <si>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</si>
  <si>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</si>
  <si>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</si>
  <si>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</si>
  <si>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</si>
  <si>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</si>
  <si>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</si>
  <si>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</si>
  <si>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</si>
  <si>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</si>
  <si>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</si>
  <si>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</si>
  <si>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</si>
  <si>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</si>
  <si>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</si>
  <si>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</si>
  <si>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</si>
  <si>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</si>
  <si>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</si>
  <si>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</si>
  <si>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</si>
  <si>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</si>
  <si>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</si>
  <si>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</si>
  <si>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</si>
  <si>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</si>
  <si>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</si>
  <si>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</si>
  <si>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</si>
  <si>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</si>
  <si>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</si>
  <si>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</si>
  <si>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</si>
  <si>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</si>
  <si>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</si>
  <si>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</si>
  <si>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</si>
  <si>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</si>
  <si>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</si>
  <si>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</si>
  <si>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</si>
  <si>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</si>
  <si>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</si>
  <si>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</si>
  <si>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</si>
  <si>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</si>
  <si>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</si>
  <si>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</si>
  <si>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</si>
  <si>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</si>
  <si>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</si>
  <si>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</si>
  <si>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</si>
  <si>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</si>
  <si>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</si>
  <si>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</si>
  <si>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</si>
  <si>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</si>
  <si>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</si>
  <si>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</si>
  <si>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</si>
  <si>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</si>
  <si>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</si>
  <si>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</si>
  <si>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</si>
  <si>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</si>
  <si>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</si>
  <si>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</si>
  <si>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</si>
  <si>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</si>
  <si>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</si>
  <si>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</si>
  <si>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</si>
  <si>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</si>
  <si>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</si>
  <si>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</si>
  <si>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</si>
  <si>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</si>
  <si>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</si>
  <si>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</si>
  <si>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</si>
  <si>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</si>
  <si>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</si>
  <si>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</si>
  <si>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</si>
  <si>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</si>
  <si>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</si>
  <si>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</si>
  <si>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</si>
  <si>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</si>
  <si>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</si>
  <si>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</si>
  <si>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</si>
  <si>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</si>
  <si>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</si>
  <si>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</si>
  <si>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</si>
  <si>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</si>
  <si>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</si>
  <si>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</si>
  <si>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</si>
  <si>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</si>
  <si>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</si>
  <si>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</si>
  <si>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</si>
  <si>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</si>
  <si>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</si>
  <si>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</si>
  <si>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</si>
  <si>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</si>
  <si>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</si>
  <si>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</si>
  <si>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</si>
  <si>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</si>
  <si>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</si>
  <si>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</si>
  <si>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</si>
  <si>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</si>
  <si>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</si>
  <si>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</si>
  <si>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</si>
  <si>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</si>
  <si>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</si>
  <si>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</si>
  <si>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</si>
  <si>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</si>
  <si>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</si>
  <si>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</si>
  <si>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</si>
  <si>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</si>
  <si>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</si>
  <si>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</si>
  <si>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</si>
  <si>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</si>
  <si>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</si>
  <si>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</si>
  <si>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</si>
  <si>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</si>
  <si>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</si>
  <si>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</si>
  <si>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</si>
  <si>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</si>
  <si>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</si>
  <si>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</si>
  <si>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</si>
  <si>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</si>
  <si>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</si>
  <si>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</si>
  <si>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</si>
  <si>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</si>
  <si>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</si>
  <si>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</si>
  <si>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</si>
  <si>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</si>
  <si>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</si>
  <si>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</si>
  <si>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</si>
  <si>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</si>
  <si>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</si>
  <si>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</si>
  <si>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</si>
  <si>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</si>
  <si>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</si>
  <si>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</si>
  <si>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</si>
  <si>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</si>
  <si>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</si>
  <si>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</si>
  <si>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</si>
  <si>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</si>
  <si>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</si>
  <si>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</si>
  <si>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</si>
  <si>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</si>
  <si>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</si>
  <si>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</si>
  <si>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</si>
  <si>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</si>
  <si>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</si>
  <si>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</si>
  <si>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</si>
  <si>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</si>
  <si>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</si>
  <si>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</si>
  <si>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</si>
  <si>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</si>
  <si>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</si>
  <si>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</si>
  <si>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</si>
  <si>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</si>
  <si>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</si>
  <si>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</si>
  <si>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</si>
  <si>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</si>
  <si>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</si>
  <si>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</si>
  <si>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</si>
  <si>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</si>
  <si>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</si>
  <si>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</si>
  <si>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</si>
  <si>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</si>
  <si>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</si>
  <si>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</si>
  <si>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</si>
  <si>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</si>
  <si>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</si>
  <si>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</si>
  <si>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</si>
  <si>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</si>
  <si>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</si>
  <si>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</si>
  <si>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</si>
  <si>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</si>
  <si>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</si>
  <si>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</si>
  <si>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</si>
  <si>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</si>
  <si>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</si>
  <si>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</si>
  <si>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</si>
  <si>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</si>
  <si>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</si>
  <si>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</si>
  <si>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</si>
  <si>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</si>
  <si>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</si>
  <si>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</si>
  <si>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</si>
  <si>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</si>
  <si>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</si>
  <si>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</si>
  <si>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</si>
  <si>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</si>
  <si>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</si>
  <si>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</si>
  <si>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</si>
  <si>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</si>
  <si>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</si>
  <si>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</si>
  <si>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</si>
  <si>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</si>
  <si>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</si>
  <si>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</si>
  <si>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</si>
  <si>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</si>
  <si>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</si>
  <si>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</si>
  <si>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</si>
  <si>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</si>
  <si>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</si>
  <si>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</si>
  <si>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</si>
  <si>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</si>
  <si>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</si>
  <si>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</si>
  <si>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</si>
  <si>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</si>
  <si>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</si>
  <si>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</si>
  <si>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</si>
  <si>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</si>
  <si>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</si>
  <si>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</si>
  <si>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</si>
  <si>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</si>
  <si>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</si>
  <si>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</si>
  <si>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</si>
  <si>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</si>
  <si>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</si>
  <si>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</si>
  <si>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</si>
  <si>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</si>
  <si>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</si>
  <si>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</si>
  <si>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</si>
  <si>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</si>
  <si>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</si>
  <si>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</si>
  <si>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</si>
  <si>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</si>
  <si>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</si>
  <si>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</si>
  <si>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</si>
  <si>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</si>
  <si>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</si>
  <si>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</si>
  <si>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</si>
  <si>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</si>
  <si>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</si>
  <si>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</si>
  <si>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</si>
  <si>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</si>
  <si>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</si>
  <si>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</si>
  <si>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</si>
  <si>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</si>
  <si>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</si>
  <si>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</si>
  <si>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</si>
  <si>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</si>
  <si>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</si>
  <si>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</si>
  <si>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</si>
  <si>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</si>
  <si>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</si>
  <si>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</si>
  <si>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</si>
  <si>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</si>
  <si>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</si>
  <si>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</si>
  <si>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</si>
  <si>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</si>
  <si>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</si>
  <si>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</si>
  <si>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</si>
  <si>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</si>
  <si>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</si>
  <si>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</si>
  <si>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</si>
  <si>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</si>
  <si>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</si>
  <si>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</si>
  <si>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</si>
  <si>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</si>
  <si>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</si>
  <si>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</si>
  <si>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</si>
  <si>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</si>
  <si>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</si>
  <si>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</si>
  <si>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</si>
  <si>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</si>
  <si>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</si>
  <si>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</si>
  <si>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</si>
  <si>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</si>
  <si>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</si>
  <si>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</si>
  <si>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</si>
  <si>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</si>
  <si>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</si>
  <si>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</si>
  <si>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</si>
  <si>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</si>
  <si>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</si>
  <si>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</si>
  <si>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</si>
  <si>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</si>
  <si>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</si>
  <si>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</si>
  <si>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</si>
  <si>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</si>
  <si>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</si>
  <si>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</si>
  <si>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</si>
  <si>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</si>
  <si>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</si>
  <si>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</si>
  <si>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</si>
  <si>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</si>
  <si>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</si>
  <si>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</si>
  <si>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</si>
  <si>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</si>
  <si>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</si>
  <si>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</si>
  <si>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</si>
  <si>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</si>
  <si>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</si>
  <si>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</si>
  <si>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</si>
  <si>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</si>
  <si>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</si>
  <si>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</si>
  <si>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</si>
  <si>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</si>
  <si>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</si>
  <si>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</si>
  <si>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</si>
  <si>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</si>
  <si>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</si>
  <si>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</si>
  <si>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</si>
  <si>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</si>
  <si>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</si>
  <si>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</si>
  <si>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</si>
  <si>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</si>
  <si>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</si>
  <si>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</si>
  <si>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</si>
  <si>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</si>
  <si>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</si>
  <si>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</si>
  <si>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</si>
  <si>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</si>
  <si>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</si>
  <si>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</si>
  <si>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</si>
  <si>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</si>
  <si>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</si>
  <si>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</si>
  <si>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</si>
  <si>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</si>
  <si>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</si>
  <si>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</si>
  <si>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</si>
  <si>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</si>
  <si>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</si>
  <si>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</si>
  <si>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</si>
  <si>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</si>
  <si>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</si>
  <si>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</si>
  <si>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</si>
  <si>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</si>
  <si>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</si>
  <si>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</si>
  <si>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</si>
  <si>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</si>
  <si>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</si>
  <si>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</si>
  <si>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</si>
  <si>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</si>
  <si>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</si>
  <si>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</si>
  <si>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</si>
  <si>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</si>
  <si>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</si>
  <si>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</si>
  <si>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</si>
  <si>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</si>
  <si>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</si>
  <si>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</si>
  <si>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</si>
  <si>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</si>
  <si>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</si>
  <si>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</si>
  <si>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</si>
  <si>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</si>
  <si>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</si>
  <si>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</si>
  <si>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</si>
  <si>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</si>
  <si>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</si>
  <si>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</si>
  <si>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</si>
  <si>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</si>
  <si>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</si>
  <si>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</si>
  <si>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</si>
  <si>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</si>
  <si>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</si>
  <si>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</si>
  <si>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</si>
  <si>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</si>
  <si>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</si>
  <si>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</si>
  <si>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</si>
  <si>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</si>
  <si>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</si>
  <si>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</si>
  <si>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</si>
  <si>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</si>
  <si>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</si>
  <si>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</si>
  <si>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</si>
  <si>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</si>
  <si>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</si>
  <si>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</si>
  <si>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</si>
  <si>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</si>
  <si>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</si>
  <si>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</si>
  <si>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</si>
  <si>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</si>
  <si>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</si>
  <si>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</si>
  <si>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</si>
  <si>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</si>
  <si>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</si>
  <si>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</si>
  <si>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</si>
  <si>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</si>
  <si>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</si>
  <si>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</si>
  <si>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</si>
  <si>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</si>
  <si>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</si>
  <si>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</si>
  <si>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</si>
  <si>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</si>
  <si>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</si>
  <si>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</si>
  <si>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</si>
  <si>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</si>
  <si>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</si>
  <si>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</si>
  <si>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</si>
  <si>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</si>
  <si>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</si>
  <si>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</si>
  <si>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</si>
  <si>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</si>
  <si>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</si>
  <si>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</si>
  <si>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</si>
  <si>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</si>
  <si>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</si>
  <si>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</si>
  <si>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</si>
  <si>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</si>
  <si>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</si>
  <si>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</si>
  <si>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</si>
  <si>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</si>
  <si>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</si>
  <si>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</si>
  <si>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</si>
  <si>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</si>
  <si>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</si>
  <si>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</si>
  <si>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</si>
  <si>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</si>
  <si>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</si>
  <si>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</si>
  <si>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</si>
  <si>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</si>
  <si>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</si>
  <si>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</si>
  <si>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</si>
  <si>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</si>
  <si>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</si>
  <si>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</si>
  <si>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</si>
  <si>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</si>
  <si>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</si>
  <si>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</si>
  <si>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</si>
  <si>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</si>
  <si>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</si>
  <si>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</si>
  <si>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</si>
  <si>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</si>
  <si>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</si>
  <si>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</si>
  <si>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</si>
  <si>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</si>
  <si>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</si>
  <si>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</si>
  <si>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</si>
  <si>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</si>
  <si>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</si>
  <si>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</si>
  <si>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</si>
  <si>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</si>
  <si>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</si>
  <si>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</si>
  <si>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</si>
  <si>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</si>
  <si>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</si>
  <si>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</si>
  <si>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</si>
  <si>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</si>
  <si>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</si>
  <si>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</si>
  <si>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</si>
  <si>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</si>
  <si>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</si>
  <si>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</si>
  <si>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</si>
  <si>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</si>
  <si>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</si>
  <si>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</si>
  <si>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</si>
  <si>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</si>
  <si>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</si>
  <si>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</si>
  <si>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</si>
  <si>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</si>
  <si>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</si>
  <si>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</si>
  <si>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</si>
  <si>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</si>
  <si>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</si>
  <si>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</si>
  <si>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</si>
  <si>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</si>
  <si>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</si>
  <si>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</si>
  <si>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</si>
  <si>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</si>
  <si>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</si>
  <si>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</si>
  <si>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</si>
  <si>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</si>
  <si>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</si>
  <si>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</si>
  <si>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</si>
  <si>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</si>
  <si>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</si>
  <si>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</si>
  <si>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</si>
  <si>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</si>
  <si>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</si>
  <si>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</si>
  <si>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</si>
  <si>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</si>
  <si>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</si>
  <si>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</si>
  <si>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</si>
  <si>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</si>
  <si>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</si>
  <si>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</si>
  <si>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</si>
  <si>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</si>
  <si>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</si>
  <si>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</si>
  <si>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</si>
  <si>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</si>
  <si>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</si>
  <si>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</si>
  <si>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</si>
  <si>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</si>
  <si>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</si>
  <si>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</si>
  <si>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</si>
  <si>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</si>
  <si>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</si>
  <si>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</si>
  <si>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</si>
  <si>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</si>
  <si>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</si>
  <si>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</si>
  <si>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</si>
  <si>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</si>
  <si>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</si>
  <si>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</si>
  <si>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</si>
  <si>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</si>
  <si>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</si>
  <si>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</si>
  <si>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</si>
  <si>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</si>
  <si>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</si>
  <si>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</si>
  <si>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</si>
  <si>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</si>
  <si>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</si>
  <si>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</si>
  <si>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</si>
  <si>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</si>
  <si>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</si>
  <si>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</si>
  <si>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</si>
  <si>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</si>
  <si>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</si>
  <si>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</si>
  <si>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</si>
  <si>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</si>
  <si>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</si>
  <si>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</si>
  <si>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</si>
  <si>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</si>
  <si>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</si>
  <si>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</si>
  <si>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</si>
  <si>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</si>
  <si>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</si>
  <si>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</si>
  <si>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</si>
  <si>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</si>
  <si>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</si>
  <si>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</si>
  <si>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</si>
  <si>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</si>
  <si>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</si>
  <si>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</si>
  <si>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</si>
  <si>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</si>
  <si>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</si>
  <si>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</si>
  <si>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</si>
  <si>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</si>
  <si>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</si>
  <si>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</si>
  <si>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</si>
  <si>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</si>
  <si>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</si>
  <si>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</si>
  <si>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</si>
  <si>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</si>
  <si>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</si>
  <si>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</si>
  <si>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</si>
  <si>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</si>
  <si>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</si>
  <si>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</si>
  <si>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</si>
  <si>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</si>
  <si>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</si>
  <si>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</si>
  <si>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</si>
  <si>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</si>
  <si>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</si>
  <si>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</si>
  <si>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</si>
  <si>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</si>
  <si>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</si>
  <si>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</si>
  <si>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</si>
  <si>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</si>
  <si>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</si>
  <si>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</si>
  <si>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</si>
  <si>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</si>
  <si>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</si>
  <si>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</si>
  <si>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</si>
  <si>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</si>
  <si>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</si>
  <si>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</si>
  <si>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</si>
  <si>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</si>
  <si>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</si>
  <si>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</si>
  <si>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</si>
  <si>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</si>
  <si>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</si>
  <si>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</si>
  <si>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</si>
  <si>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</si>
  <si>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</si>
  <si>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</si>
  <si>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</si>
  <si>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</si>
  <si>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</si>
  <si>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</si>
  <si>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</si>
  <si>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</si>
  <si>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</si>
  <si>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</si>
  <si>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</si>
  <si>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</si>
  <si>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</si>
  <si>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</si>
  <si>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</si>
  <si>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</si>
  <si>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</si>
  <si>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</si>
  <si>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</si>
  <si>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</si>
  <si>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</si>
  <si>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</si>
  <si>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</si>
  <si>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</si>
  <si>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</si>
  <si>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</si>
  <si>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</si>
  <si>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</si>
  <si>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</si>
  <si>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</si>
  <si>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</si>
  <si>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</si>
  <si>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</si>
  <si>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</si>
  <si>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</si>
  <si>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</si>
  <si>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</si>
  <si>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</si>
  <si>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</si>
  <si>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</si>
  <si>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</si>
  <si>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</si>
  <si>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</si>
  <si>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</si>
  <si>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</si>
  <si>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</si>
  <si>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</si>
  <si>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</si>
  <si>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</si>
  <si>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</si>
  <si>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</si>
  <si>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</si>
  <si>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</si>
  <si>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</si>
  <si>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</si>
  <si>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</si>
  <si>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</si>
  <si>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</si>
  <si>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</si>
  <si>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</si>
  <si>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</si>
  <si>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</si>
  <si>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</si>
  <si>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</si>
  <si>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</si>
  <si>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</si>
  <si>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</si>
  <si>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</si>
  <si>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</si>
  <si>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</si>
  <si>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</si>
  <si>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</si>
  <si>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</si>
  <si>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</si>
  <si>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</si>
  <si>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</si>
  <si>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</si>
  <si>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</si>
  <si>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</si>
  <si>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</si>
  <si>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</si>
  <si>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</si>
  <si>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</si>
  <si>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</si>
  <si>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</si>
  <si>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</si>
  <si>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</si>
  <si>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</si>
  <si>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</si>
  <si>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</si>
  <si>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</si>
  <si>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</si>
  <si>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</si>
  <si>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</si>
  <si>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</si>
  <si>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</si>
  <si>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</si>
  <si>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</si>
  <si>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</si>
  <si>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</si>
  <si>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</si>
  <si>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</si>
  <si>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</si>
  <si>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</si>
  <si>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</si>
  <si>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</si>
  <si>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</si>
  <si>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</si>
  <si>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</si>
  <si>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</si>
  <si>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</si>
  <si>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</si>
  <si>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</si>
  <si>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</si>
  <si>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</si>
  <si>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</si>
  <si>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</si>
  <si>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</si>
  <si>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</si>
  <si>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</si>
  <si>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</si>
  <si>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</si>
  <si>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</si>
  <si>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</si>
  <si>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</si>
  <si>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</si>
  <si>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</si>
  <si>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</si>
  <si>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</si>
  <si>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</si>
  <si>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</si>
  <si>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</si>
  <si>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</si>
  <si>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</si>
  <si>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</si>
  <si>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</si>
  <si>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</si>
  <si>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</si>
  <si>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</si>
  <si>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</si>
  <si>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</si>
  <si>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</si>
  <si>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</si>
  <si>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</si>
  <si>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</si>
  <si>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</si>
  <si>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</si>
  <si>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</si>
  <si>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</si>
  <si>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</si>
  <si>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</si>
  <si>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</si>
  <si>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</si>
  <si>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</si>
  <si>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</si>
  <si>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</si>
  <si>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</si>
  <si>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</si>
  <si>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</si>
  <si>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</si>
  <si>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</si>
  <si>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</si>
  <si>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</si>
  <si>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</si>
  <si>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</si>
  <si>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</si>
  <si>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</si>
  <si>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</si>
  <si>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</si>
  <si>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</si>
  <si>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</si>
  <si>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</si>
  <si>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</si>
  <si>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</si>
  <si>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</si>
  <si>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</si>
  <si>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</si>
  <si>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</si>
  <si>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</si>
  <si>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</si>
  <si>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</si>
  <si>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</si>
  <si>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</si>
  <si>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</si>
  <si>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</si>
  <si>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</si>
  <si>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</si>
  <si>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</si>
  <si>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</si>
  <si>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</si>
  <si>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</si>
  <si>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</si>
  <si>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</si>
  <si>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</si>
  <si>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</si>
  <si>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</si>
  <si>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</si>
  <si>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</si>
  <si>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</si>
  <si>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</si>
  <si>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</si>
  <si>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</si>
  <si>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</si>
  <si>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</si>
  <si>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</si>
  <si>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</si>
  <si>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</si>
  <si>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</si>
  <si>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</si>
  <si>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</si>
  <si>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</si>
  <si>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</si>
  <si>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</si>
  <si>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</si>
  <si>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</si>
  <si>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</si>
  <si>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</si>
  <si>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</si>
  <si>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</si>
  <si>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</si>
  <si>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</si>
  <si>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</si>
  <si>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</si>
  <si>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</si>
  <si>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</si>
  <si>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</si>
  <si>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</si>
  <si>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</si>
  <si>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</si>
  <si>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</si>
  <si>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</si>
  <si>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</si>
  <si>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</si>
  <si>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</si>
  <si>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</si>
  <si>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</si>
  <si>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</si>
  <si>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</si>
  <si>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</si>
  <si>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</si>
  <si>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</si>
  <si>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</si>
  <si>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</si>
  <si>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</si>
  <si>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</si>
  <si>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</si>
  <si>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</si>
  <si>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</si>
  <si>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</si>
  <si>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</si>
  <si>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</si>
  <si>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</si>
  <si>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</si>
  <si>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</si>
  <si>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</si>
  <si>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</si>
  <si>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</si>
  <si>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</si>
  <si>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</si>
  <si>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</si>
  <si>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</si>
  <si>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</si>
  <si>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</si>
  <si>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</si>
  <si>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</si>
  <si>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</si>
  <si>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</si>
  <si>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</si>
  <si>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</si>
  <si>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</si>
  <si>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</si>
  <si>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</si>
  <si>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</si>
  <si>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</si>
  <si>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</si>
  <si>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</si>
  <si>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</si>
  <si>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</si>
  <si>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</si>
  <si>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</si>
  <si>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</si>
  <si>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</si>
  <si>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</si>
  <si>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</si>
  <si>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</si>
  <si>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</si>
  <si>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</si>
  <si>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</si>
  <si>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</si>
  <si>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</si>
  <si>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</si>
  <si>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</si>
  <si>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</si>
  <si>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</si>
  <si>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</si>
  <si>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</si>
  <si>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</si>
  <si>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</si>
  <si>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</si>
  <si>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</si>
  <si>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</si>
  <si>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</si>
  <si>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</si>
  <si>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</si>
  <si>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</si>
  <si>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</si>
  <si>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</si>
  <si>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</si>
  <si>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</si>
  <si>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</si>
  <si>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</si>
  <si>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</si>
  <si>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</si>
  <si>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</si>
  <si>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</si>
  <si>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</si>
  <si>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</si>
  <si>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</si>
  <si>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</si>
  <si>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</si>
  <si>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</si>
  <si>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</si>
  <si>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</si>
  <si>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</si>
  <si>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</si>
  <si>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</si>
  <si>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</si>
  <si>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</si>
  <si>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</si>
  <si>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</si>
  <si>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</si>
  <si>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</si>
  <si>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</si>
  <si>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</si>
  <si>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</si>
  <si>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</si>
  <si>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</si>
  <si>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</si>
  <si>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</si>
  <si>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</si>
  <si>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</si>
  <si>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</si>
  <si>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</si>
  <si>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</si>
  <si>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</si>
  <si>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</si>
  <si>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</si>
  <si>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</si>
  <si>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</si>
  <si>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</si>
  <si>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</si>
  <si>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</si>
  <si>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</si>
  <si>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</si>
  <si>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</si>
  <si>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</si>
  <si>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</si>
  <si>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</si>
  <si>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</si>
  <si>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</si>
  <si>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</si>
  <si>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</si>
  <si>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</si>
  <si>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</si>
  <si>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</si>
  <si>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</si>
  <si>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</si>
  <si>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</si>
  <si>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</si>
  <si>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</si>
  <si>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</si>
  <si>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</si>
  <si>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</si>
  <si>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</si>
  <si>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</si>
  <si>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</si>
  <si>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</si>
  <si>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</si>
  <si>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</si>
  <si>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</si>
  <si>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</si>
  <si>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</si>
  <si>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</si>
  <si>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</si>
  <si>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</si>
  <si>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</si>
  <si>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</si>
  <si>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</si>
  <si>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</si>
  <si>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</si>
  <si>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</si>
  <si>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</si>
  <si>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</si>
  <si>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</si>
  <si>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</si>
  <si>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</si>
  <si>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</si>
  <si>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</si>
  <si>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</si>
  <si>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</si>
  <si>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</si>
  <si>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</si>
  <si>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</si>
  <si>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</si>
  <si>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</si>
  <si>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</si>
  <si>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</si>
  <si>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</si>
  <si>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</si>
  <si>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</si>
  <si>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</si>
  <si>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</si>
  <si>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</si>
  <si>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</si>
  <si>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</si>
  <si>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</si>
  <si>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</si>
  <si>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</si>
  <si>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</si>
  <si>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</si>
  <si>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</si>
  <si>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</si>
  <si>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</si>
  <si>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</si>
  <si>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</si>
  <si>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</si>
  <si>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</si>
  <si>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</si>
  <si>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</si>
  <si>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</si>
  <si>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</si>
  <si>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</si>
  <si>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</si>
  <si>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</si>
  <si>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</si>
  <si>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</si>
  <si>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</si>
  <si>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</si>
  <si>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</si>
  <si>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</si>
  <si>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</si>
  <si>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</si>
  <si>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</si>
  <si>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</si>
  <si>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</si>
  <si>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</si>
  <si>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</si>
  <si>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</si>
  <si>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</si>
  <si>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</si>
  <si>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</si>
  <si>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</si>
  <si>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</si>
  <si>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</si>
  <si>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</si>
  <si>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</si>
  <si>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</si>
  <si>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</si>
  <si>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</si>
  <si>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</si>
  <si>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</si>
  <si>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</si>
  <si>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</si>
  <si>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</si>
  <si>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</si>
  <si>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</si>
  <si>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</si>
  <si>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</si>
  <si>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</si>
  <si>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</si>
  <si>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</si>
  <si>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</si>
  <si>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</si>
  <si>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</si>
  <si>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</si>
  <si>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</si>
  <si>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</si>
  <si>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</si>
  <si>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</si>
  <si>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</si>
  <si>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</si>
  <si>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</si>
  <si>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</si>
  <si>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</si>
  <si>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</si>
  <si>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</si>
  <si>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</si>
  <si>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</si>
  <si>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</si>
  <si>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</si>
  <si>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</si>
  <si>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</si>
  <si>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</si>
  <si>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</si>
  <si>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</si>
  <si>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</si>
  <si>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</si>
  <si>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</si>
  <si>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</si>
  <si>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</si>
  <si>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</si>
  <si>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</si>
  <si>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</si>
  <si>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</si>
  <si>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</si>
  <si>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</si>
  <si>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</si>
  <si>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</si>
  <si>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</si>
  <si>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</si>
  <si>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</si>
  <si>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</si>
  <si>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</si>
  <si>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</si>
  <si>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</si>
  <si>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</si>
  <si>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</si>
  <si>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</si>
  <si>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</si>
  <si>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</si>
  <si>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</si>
  <si>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</si>
  <si>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</si>
  <si>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</si>
  <si>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</si>
  <si>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</si>
  <si>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</si>
  <si>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</si>
  <si>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</si>
  <si>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</si>
  <si>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</si>
  <si>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</si>
  <si>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</si>
  <si>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</si>
  <si>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</si>
  <si>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</si>
  <si>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</si>
  <si>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</si>
  <si>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</si>
  <si>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</si>
  <si>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</si>
  <si>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</si>
  <si>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</si>
  <si>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</si>
  <si>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</si>
  <si>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</si>
  <si>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</si>
  <si>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</si>
  <si>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</si>
  <si>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</si>
  <si>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</si>
  <si>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</si>
  <si>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</si>
  <si>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</si>
  <si>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</si>
  <si>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</si>
  <si>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</si>
  <si>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</si>
  <si>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</si>
  <si>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</si>
  <si>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</si>
  <si>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</si>
  <si>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</si>
  <si>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</si>
  <si>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</si>
  <si>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</si>
  <si>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</si>
  <si>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</si>
  <si>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</si>
  <si>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</si>
  <si>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</si>
  <si>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</si>
  <si>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</si>
  <si>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</si>
  <si>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</si>
  <si>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</si>
  <si>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</si>
  <si>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</si>
  <si>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</si>
  <si>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</si>
  <si>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</si>
  <si>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</si>
  <si>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</si>
  <si>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</si>
  <si>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</si>
  <si>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</si>
  <si>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</si>
  <si>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</si>
  <si>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</si>
  <si>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</si>
  <si>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</si>
  <si>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</si>
  <si>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</si>
  <si>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</si>
  <si>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</si>
  <si>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</si>
  <si>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</si>
  <si>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</si>
  <si>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</si>
  <si>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</si>
  <si>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</si>
  <si>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</si>
  <si>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</si>
  <si>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</si>
  <si>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</si>
  <si>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</si>
  <si>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</si>
  <si>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</si>
  <si>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</si>
  <si>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</si>
  <si>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</si>
  <si>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</si>
  <si>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</si>
  <si>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</si>
  <si>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</si>
  <si>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</si>
  <si>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</si>
  <si>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</si>
  <si>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</si>
  <si>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</si>
  <si>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</si>
  <si>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</si>
  <si>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</si>
  <si>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</si>
  <si>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</si>
  <si>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</si>
  <si>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</si>
  <si>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</si>
  <si>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</si>
  <si>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</si>
  <si>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</si>
  <si>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</si>
  <si>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</si>
  <si>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</si>
  <si>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</si>
  <si>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</si>
  <si>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</si>
  <si>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</si>
  <si>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</si>
  <si>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</si>
  <si>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</si>
  <si>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</si>
  <si>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</si>
  <si>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</si>
  <si>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</si>
  <si>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</si>
  <si>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</si>
  <si>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</si>
  <si>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</si>
  <si>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</si>
  <si>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</si>
  <si>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</si>
  <si>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</si>
  <si>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</si>
  <si>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</si>
  <si>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</si>
  <si>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</si>
  <si>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</si>
  <si>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</si>
  <si>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</si>
  <si>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</si>
  <si>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</si>
  <si>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</si>
  <si>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</si>
  <si>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</si>
  <si>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</si>
  <si>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</si>
  <si>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</si>
  <si>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</si>
  <si>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</si>
  <si>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</si>
  <si>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</si>
  <si>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</si>
  <si>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</si>
  <si>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</si>
  <si>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</si>
  <si>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</si>
  <si>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</si>
  <si>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</si>
  <si>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</si>
  <si>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</si>
  <si>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</si>
  <si>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</si>
  <si>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</si>
  <si>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</si>
  <si>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</si>
  <si>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</si>
  <si>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</si>
  <si>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</si>
  <si>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</si>
  <si>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</si>
  <si>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</si>
  <si>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</si>
  <si>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</si>
  <si>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</si>
  <si>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</si>
  <si>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</si>
  <si>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</si>
  <si>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</si>
  <si>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</si>
  <si>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</si>
  <si>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</si>
  <si>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</si>
  <si>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</si>
  <si>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</si>
  <si>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</si>
  <si>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</si>
  <si>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</si>
  <si>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</si>
  <si>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</si>
  <si>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</si>
  <si>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</si>
  <si>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</si>
  <si>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</si>
  <si>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</si>
  <si>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</si>
  <si>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</si>
  <si>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</si>
  <si>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</si>
  <si>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</si>
  <si>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</si>
  <si>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</si>
  <si>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</si>
  <si>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</si>
  <si>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</si>
  <si>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</si>
  <si>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</si>
  <si>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</si>
  <si>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</si>
  <si>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</si>
  <si>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</si>
  <si>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</si>
  <si>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</si>
  <si>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</si>
  <si>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</si>
  <si>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</si>
  <si>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</si>
  <si>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</si>
  <si>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</si>
  <si>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</si>
  <si>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</si>
  <si>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</si>
  <si>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</si>
  <si>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</si>
  <si>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</si>
  <si>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</si>
  <si>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</si>
  <si>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</si>
  <si>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</si>
  <si>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</si>
  <si>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</si>
  <si>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</si>
  <si>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</si>
  <si>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</si>
  <si>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</si>
  <si>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</si>
  <si>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</si>
  <si>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</si>
  <si>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</si>
  <si>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</si>
  <si>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</si>
  <si>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</si>
  <si>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</si>
  <si>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</si>
  <si>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</si>
  <si>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</si>
  <si>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</si>
  <si>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</si>
  <si>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</si>
  <si>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</si>
  <si>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</si>
  <si>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</si>
  <si>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</si>
  <si>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</si>
  <si>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</si>
  <si>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</si>
  <si>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</si>
  <si>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</si>
  <si>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</si>
  <si>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</si>
  <si>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</si>
  <si>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</si>
  <si>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</si>
  <si>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</si>
  <si>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</si>
  <si>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</si>
  <si>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</si>
  <si>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</si>
  <si>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</si>
  <si>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</si>
  <si>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</si>
  <si>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</si>
  <si>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</si>
  <si>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</si>
  <si>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</si>
  <si>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</si>
  <si>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</si>
  <si>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</si>
  <si>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</si>
  <si>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</si>
  <si>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</si>
  <si>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</si>
  <si>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</si>
  <si>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</si>
  <si>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</si>
  <si>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</si>
  <si>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</si>
  <si>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</si>
  <si>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</si>
  <si>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</si>
  <si>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</si>
  <si>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</si>
  <si>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</si>
  <si>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</si>
  <si>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</si>
  <si>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</si>
  <si>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</si>
  <si>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</si>
  <si>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</si>
  <si>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</si>
  <si>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</si>
  <si>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</si>
  <si>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</si>
  <si>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</si>
  <si>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</si>
  <si>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</si>
  <si>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</si>
  <si>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</si>
  <si>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</si>
  <si>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</si>
  <si>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</si>
  <si>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</si>
  <si>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</si>
  <si>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</si>
  <si>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</si>
  <si>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</si>
  <si>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</si>
  <si>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</si>
  <si>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</si>
  <si>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</si>
  <si>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</si>
  <si>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</si>
  <si>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</si>
  <si>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</si>
  <si>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</si>
  <si>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</si>
  <si>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</si>
  <si>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</si>
  <si>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</si>
  <si>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</si>
  <si>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</si>
  <si>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</si>
  <si>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</si>
  <si>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</si>
  <si>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</si>
  <si>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</si>
  <si>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</si>
  <si>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</si>
  <si>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</si>
  <si>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</si>
  <si>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</si>
  <si>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</si>
  <si>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</si>
  <si>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</si>
  <si>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</si>
  <si>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</si>
  <si>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</si>
  <si>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</si>
  <si>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</si>
  <si>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</si>
  <si>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</si>
  <si>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</si>
  <si>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</si>
  <si>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</si>
  <si>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</si>
  <si>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</si>
  <si>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</si>
  <si>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</si>
  <si>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</si>
  <si>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</si>
  <si>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</si>
  <si>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</si>
  <si>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</si>
  <si>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</si>
  <si>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</si>
  <si>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</si>
  <si>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</si>
  <si>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</si>
  <si>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</si>
  <si>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</si>
  <si>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</si>
  <si>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</si>
  <si>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</si>
  <si>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</si>
  <si>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</si>
  <si>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</si>
  <si>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</si>
  <si>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</si>
  <si>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</si>
  <si>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</si>
  <si>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</si>
  <si>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</si>
  <si>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</si>
  <si>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</si>
  <si>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</si>
  <si>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</si>
  <si>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</si>
  <si>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</si>
  <si>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</si>
  <si>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</si>
  <si>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</si>
  <si>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</si>
  <si>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</si>
  <si>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</si>
  <si>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</si>
  <si>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</si>
  <si>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</si>
  <si>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</si>
  <si>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</si>
  <si>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</si>
  <si>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</si>
  <si>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</si>
  <si>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</si>
  <si>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</si>
  <si>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</si>
  <si>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</si>
  <si>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</si>
  <si>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</si>
  <si>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</si>
  <si>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</si>
  <si>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</si>
  <si>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</si>
  <si>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</si>
  <si>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</si>
  <si>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</si>
  <si>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</si>
  <si>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</si>
  <si>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</si>
  <si>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</si>
  <si>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</si>
  <si>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</si>
  <si>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</si>
  <si>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</si>
  <si>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</si>
  <si>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</si>
  <si>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</si>
  <si>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</si>
  <si>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</si>
  <si>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</si>
  <si>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</si>
  <si>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</si>
  <si>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</si>
  <si>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</si>
  <si>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</si>
  <si>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</si>
  <si>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</si>
  <si>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</si>
  <si>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</si>
  <si>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</si>
  <si>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</si>
  <si>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</si>
  <si>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</si>
  <si>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</si>
  <si>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</si>
  <si>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</si>
  <si>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</si>
  <si>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</si>
  <si>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</si>
  <si>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</si>
  <si>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</si>
  <si>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</si>
  <si>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</si>
  <si>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</si>
  <si>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</si>
  <si>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</si>
  <si>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</si>
  <si>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</si>
  <si>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</si>
  <si>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</si>
  <si>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</si>
  <si>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</si>
  <si>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</si>
  <si>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</si>
  <si>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</si>
  <si>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</si>
  <si>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</si>
  <si>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</si>
  <si>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</si>
  <si>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</si>
  <si>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</si>
  <si>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</si>
  <si>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</si>
  <si>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</si>
  <si>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</si>
  <si>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</si>
  <si>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</si>
  <si>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</si>
  <si>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</si>
  <si>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</si>
  <si>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</si>
  <si>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</si>
  <si>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</si>
  <si>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</si>
  <si>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</si>
  <si>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</si>
  <si>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</si>
  <si>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</si>
  <si>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</si>
  <si>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</si>
  <si>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</si>
  <si>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</si>
  <si>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</si>
  <si>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</si>
  <si>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</si>
  <si>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</si>
  <si>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</si>
  <si>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</si>
  <si>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</si>
  <si>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</si>
  <si>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</si>
  <si>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</si>
  <si>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</si>
  <si>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</si>
  <si>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</si>
  <si>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</si>
  <si>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</si>
  <si>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</si>
  <si>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</si>
  <si>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</si>
  <si>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</si>
  <si>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</si>
  <si>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</si>
  <si>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</si>
  <si>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</si>
  <si>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</si>
  <si>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</si>
  <si>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</si>
  <si>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</si>
  <si>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</si>
  <si>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</si>
  <si>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</si>
  <si>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</si>
  <si>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</si>
  <si>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</si>
  <si>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</si>
  <si>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</si>
  <si>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</si>
  <si>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</si>
  <si>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</si>
  <si>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</si>
  <si>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</si>
  <si>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</si>
  <si>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</si>
  <si>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</si>
  <si>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</si>
  <si>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</si>
  <si>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</si>
  <si>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</si>
  <si>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</si>
  <si>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</si>
  <si>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</si>
  <si>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</si>
  <si>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</si>
  <si>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</si>
  <si>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</si>
  <si>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</si>
  <si>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</si>
  <si>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</si>
  <si>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</si>
  <si>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</si>
  <si>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</si>
  <si>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</si>
  <si>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</si>
  <si>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</si>
  <si>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</si>
  <si>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</si>
  <si>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</si>
  <si>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</si>
  <si>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</si>
  <si>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</si>
  <si>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</si>
  <si>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</si>
  <si>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</si>
  <si>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</si>
  <si>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</si>
  <si>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</si>
  <si>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</si>
  <si>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</si>
  <si>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</si>
  <si>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</si>
  <si>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</si>
  <si>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</si>
  <si>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</si>
  <si>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</si>
  <si>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</si>
  <si>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</si>
  <si>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</si>
  <si>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</si>
  <si>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</si>
  <si>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</si>
  <si>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</si>
  <si>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</si>
  <si>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</si>
  <si>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</si>
  <si>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</si>
  <si>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</si>
  <si>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</si>
  <si>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</si>
  <si>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</si>
  <si>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</si>
  <si>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</si>
  <si>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</si>
  <si>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</si>
  <si>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</si>
  <si>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</si>
  <si>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</si>
  <si>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</si>
  <si>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</si>
  <si>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</si>
  <si>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</si>
  <si>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</si>
  <si>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</si>
  <si>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</si>
  <si>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</si>
  <si>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</si>
  <si>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</si>
  <si>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</si>
  <si>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</si>
  <si>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</si>
  <si>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</si>
  <si>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</si>
  <si>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</si>
  <si>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</si>
  <si>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</si>
  <si>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</si>
  <si>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</si>
  <si>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</si>
  <si>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</si>
  <si>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</si>
  <si>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</si>
  <si>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</si>
  <si>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</si>
  <si>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</si>
  <si>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</si>
  <si>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</si>
  <si>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</si>
  <si>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</si>
  <si>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</si>
  <si>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</si>
  <si>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</si>
  <si>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</si>
  <si>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</si>
  <si>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</si>
  <si>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</si>
  <si>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</si>
  <si>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</si>
  <si>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</si>
  <si>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</si>
  <si>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</si>
  <si>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</si>
  <si>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</si>
  <si>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</si>
  <si>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</si>
  <si>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</si>
  <si>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</si>
  <si>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</si>
  <si>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</si>
  <si>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</si>
  <si>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</si>
  <si>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</si>
  <si>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</si>
  <si>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</si>
  <si>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</si>
  <si>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</si>
  <si>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</si>
  <si>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</si>
  <si>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</si>
  <si>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</si>
  <si>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</si>
  <si>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</si>
  <si>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</si>
  <si>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</si>
  <si>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</si>
  <si>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</si>
  <si>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</si>
  <si>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</si>
  <si>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</si>
  <si>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</si>
  <si>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</si>
  <si>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</si>
  <si>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</si>
  <si>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</si>
  <si>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</si>
  <si>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</si>
  <si>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</si>
  <si>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</si>
  <si>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</si>
  <si>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</si>
  <si>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</si>
  <si>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</si>
  <si>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</si>
  <si>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</si>
  <si>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</si>
  <si>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</si>
  <si>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</si>
  <si>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</si>
  <si>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</si>
  <si>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</si>
  <si>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</si>
  <si>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</si>
  <si>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</si>
  <si>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</si>
  <si>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</si>
  <si>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</si>
  <si>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</si>
  <si>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</si>
  <si>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</si>
  <si>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</si>
  <si>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</si>
  <si>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</si>
  <si>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</si>
  <si>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</si>
  <si>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</si>
  <si>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</si>
  <si>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</si>
  <si>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</si>
  <si>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</si>
  <si>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</si>
  <si>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</si>
  <si>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</si>
  <si>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</si>
  <si>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</si>
  <si>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</si>
  <si>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</si>
  <si>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</si>
  <si>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</si>
  <si>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</si>
  <si>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</si>
  <si>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</si>
  <si>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</si>
  <si>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</si>
  <si>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</si>
  <si>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</si>
  <si>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</si>
  <si>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</si>
  <si>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</si>
  <si>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</si>
  <si>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</si>
  <si>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</si>
  <si>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</si>
  <si>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</si>
  <si>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</si>
  <si>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</si>
  <si>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</si>
  <si>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</si>
  <si>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</si>
  <si>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</si>
  <si>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</si>
  <si>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</si>
  <si>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</si>
  <si>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</si>
  <si>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</si>
  <si>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</si>
  <si>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</si>
  <si>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</si>
  <si>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</si>
  <si>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</si>
  <si>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</si>
  <si>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</si>
  <si>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</si>
  <si>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</si>
  <si>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</si>
  <si>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</si>
  <si>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</si>
  <si>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</si>
  <si>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</si>
  <si>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</si>
  <si>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</si>
  <si>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</si>
  <si>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</si>
  <si>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</si>
  <si>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</si>
  <si>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</si>
  <si>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</si>
  <si>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</si>
  <si>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</si>
  <si>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</si>
  <si>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</si>
  <si>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</si>
  <si>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</si>
  <si>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</si>
  <si>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</si>
  <si>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</si>
  <si>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</si>
  <si>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</si>
  <si>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</si>
  <si>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</si>
  <si>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</si>
  <si>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</si>
  <si>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</si>
  <si>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</si>
  <si>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</si>
  <si>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</si>
  <si>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</si>
  <si>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</si>
  <si>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</si>
  <si>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</si>
  <si>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</si>
  <si>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</si>
  <si>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</si>
  <si>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</si>
  <si>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</si>
  <si>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</si>
  <si>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</si>
  <si>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</si>
  <si>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</si>
  <si>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</si>
  <si>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</si>
  <si>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</si>
  <si>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</si>
  <si>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</si>
  <si>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</si>
  <si>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</si>
  <si>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</si>
  <si>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</si>
  <si>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</si>
  <si>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</si>
  <si>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</si>
  <si>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</si>
  <si>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</si>
  <si>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</si>
  <si>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</si>
  <si>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</si>
  <si>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</si>
  <si>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</si>
  <si>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</si>
  <si>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</si>
  <si>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</si>
  <si>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</si>
  <si>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</si>
  <si>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</si>
  <si>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</si>
  <si>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</si>
  <si>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</si>
  <si>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</si>
  <si>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</si>
  <si>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</si>
  <si>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</si>
  <si>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</si>
  <si>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</si>
  <si>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</si>
  <si>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</si>
  <si>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</si>
  <si>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</si>
  <si>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</si>
  <si>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</si>
  <si>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</si>
  <si>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</si>
  <si>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</si>
  <si>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</si>
  <si>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</si>
  <si>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</si>
  <si>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</si>
  <si>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</si>
  <si>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</si>
  <si>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</si>
  <si>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</si>
  <si>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</si>
  <si>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</si>
  <si>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</si>
  <si>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</si>
  <si>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</si>
  <si>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</si>
  <si>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</si>
  <si>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</si>
  <si>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</si>
  <si>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</si>
  <si>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</si>
  <si>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</si>
  <si>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</si>
  <si>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</si>
  <si>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</si>
  <si>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</si>
  <si>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</si>
  <si>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</si>
  <si>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</si>
  <si>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</si>
  <si>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</si>
  <si>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</si>
  <si>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</si>
  <si>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</si>
  <si>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</si>
  <si>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</si>
  <si>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</si>
  <si>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</si>
  <si>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</si>
  <si>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</si>
  <si>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</si>
  <si>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</si>
  <si>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</si>
  <si>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</si>
  <si>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</si>
  <si>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</si>
  <si>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</si>
  <si>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</si>
  <si>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</si>
  <si>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</si>
  <si>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</si>
  <si>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</si>
  <si>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</si>
  <si>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</si>
  <si>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</si>
  <si>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</si>
  <si>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</si>
  <si>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</si>
  <si>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</si>
  <si>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</si>
  <si>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</si>
  <si>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</si>
  <si>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</si>
  <si>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</si>
  <si>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</si>
  <si>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</si>
  <si>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</si>
  <si>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</si>
  <si>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</si>
  <si>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</si>
  <si>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</si>
  <si>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</si>
  <si>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</si>
  <si>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</si>
  <si>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</si>
  <si>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</si>
  <si>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</si>
  <si>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</si>
  <si>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</si>
  <si>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</si>
  <si>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</si>
  <si>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</si>
  <si>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</si>
  <si>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</si>
  <si>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</si>
  <si>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</si>
  <si>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</si>
  <si>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</si>
  <si>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</si>
  <si>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</si>
  <si>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</si>
  <si>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</si>
  <si>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</si>
  <si>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</si>
  <si>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</si>
  <si>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</si>
  <si>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</si>
  <si>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</si>
  <si>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</si>
  <si>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</si>
  <si>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</si>
  <si>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</si>
  <si>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</si>
  <si>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</si>
  <si>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</si>
  <si>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</si>
  <si>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</si>
  <si>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</si>
  <si>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</si>
  <si>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</si>
  <si>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</si>
  <si>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</si>
  <si>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</si>
  <si>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</si>
  <si>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</si>
  <si>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</si>
  <si>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</si>
  <si>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</si>
  <si>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</si>
  <si>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</si>
  <si>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</si>
  <si>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</si>
  <si>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</si>
  <si>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</si>
  <si>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</si>
  <si>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</si>
  <si>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</si>
  <si>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</si>
  <si>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</si>
  <si>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</si>
  <si>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</si>
  <si>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</si>
  <si>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</si>
  <si>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</si>
  <si>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</si>
  <si>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</si>
  <si>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</si>
  <si>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</si>
  <si>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</si>
  <si>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</si>
  <si>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</si>
  <si>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</si>
  <si>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</si>
  <si>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</si>
  <si>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</si>
  <si>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</si>
  <si>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</si>
  <si>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</si>
  <si>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</si>
  <si>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</si>
  <si>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</si>
  <si>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</si>
  <si>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</si>
  <si>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</si>
  <si>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</si>
  <si>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</si>
  <si>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</si>
  <si>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</si>
  <si>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</si>
  <si>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</si>
  <si>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</si>
  <si>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</si>
  <si>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</si>
  <si>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</si>
  <si>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</si>
  <si>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</si>
  <si>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</si>
  <si>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</si>
  <si>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</si>
  <si>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</si>
  <si>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</si>
  <si>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</si>
  <si>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</si>
  <si>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</si>
  <si>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</si>
  <si>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</si>
  <si>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</si>
  <si>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</si>
  <si>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</si>
  <si>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</si>
  <si>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</si>
  <si>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</si>
  <si>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</si>
  <si>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</si>
  <si>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</si>
  <si>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</si>
  <si>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</si>
  <si>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</si>
  <si>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</si>
  <si>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</si>
  <si>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</si>
  <si>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</si>
  <si>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</si>
  <si>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</si>
  <si>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</si>
  <si>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</si>
  <si>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</si>
  <si>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</si>
  <si>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</si>
  <si>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</si>
  <si>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</si>
  <si>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</si>
  <si>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</si>
  <si>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</si>
  <si>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</si>
  <si>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</si>
  <si>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</si>
  <si>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</si>
  <si>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</si>
  <si>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</si>
  <si>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</si>
  <si>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</si>
  <si>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</si>
  <si>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</si>
  <si>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</si>
  <si>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</si>
  <si>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</si>
  <si>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</si>
  <si>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</si>
  <si>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</si>
  <si>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</si>
  <si>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</si>
  <si>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</si>
  <si>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</si>
  <si>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</si>
  <si>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</si>
  <si>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</si>
  <si>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</si>
  <si>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</si>
  <si>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</si>
  <si>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</si>
  <si>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</si>
  <si>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</si>
  <si>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</si>
  <si>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</si>
  <si>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</si>
  <si>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</si>
  <si>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</si>
  <si>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</si>
  <si>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</si>
  <si>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</si>
  <si>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</si>
  <si>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</si>
  <si>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</si>
  <si>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</si>
  <si>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</si>
  <si>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</si>
  <si>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</si>
  <si>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</si>
  <si>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</si>
  <si>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</si>
  <si>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</si>
  <si>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</si>
  <si>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</si>
  <si>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</si>
  <si>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</si>
  <si>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</si>
  <si>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</si>
  <si>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</si>
  <si>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</si>
  <si>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</si>
  <si>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</si>
  <si>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</si>
  <si>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</si>
  <si>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</si>
  <si>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</si>
  <si>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</si>
  <si>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</si>
  <si>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</si>
  <si>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</si>
  <si>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</si>
  <si>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</si>
  <si>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</si>
  <si>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</si>
  <si>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</si>
  <si>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</si>
  <si>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</si>
  <si>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</si>
  <si>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</si>
  <si>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</si>
  <si>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</si>
  <si>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</si>
  <si>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</si>
  <si>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</si>
  <si>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</si>
  <si>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</si>
  <si>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</si>
  <si>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</si>
  <si>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</si>
  <si>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</si>
  <si>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</si>
  <si>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</si>
  <si>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</si>
  <si>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</si>
  <si>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</si>
  <si>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</si>
  <si>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</si>
  <si>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</si>
  <si>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</si>
  <si>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</si>
  <si>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</si>
  <si>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</si>
  <si>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</si>
  <si>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</si>
  <si>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</si>
  <si>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</si>
  <si>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</si>
  <si>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</si>
  <si>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</si>
  <si>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</si>
  <si>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</si>
  <si>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</si>
  <si>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</si>
  <si>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</si>
  <si>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</si>
  <si>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</si>
  <si>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</si>
  <si>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</si>
  <si>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</si>
  <si>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</si>
  <si>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</si>
  <si>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</si>
  <si>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</si>
  <si>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</si>
  <si>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</si>
  <si>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</si>
  <si>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</si>
  <si>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</si>
  <si>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</si>
  <si>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</si>
  <si>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</si>
  <si>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</si>
  <si>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</si>
  <si>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</si>
  <si>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</si>
  <si>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</si>
  <si>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</si>
  <si>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</si>
  <si>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</si>
  <si>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</si>
  <si>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</si>
  <si>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</si>
  <si>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</si>
  <si>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</si>
  <si>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</si>
  <si>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</si>
  <si>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</si>
  <si>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</si>
  <si>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</si>
  <si>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</si>
  <si>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</si>
  <si>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</si>
  <si>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</si>
  <si>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</si>
  <si>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</si>
  <si>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</si>
  <si>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</si>
  <si>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</si>
  <si>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</si>
  <si>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</si>
  <si>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</si>
  <si>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</si>
  <si>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</si>
  <si>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</si>
  <si>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</si>
  <si>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</si>
  <si>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</si>
  <si>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</si>
  <si>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</si>
  <si>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</si>
  <si>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</si>
  <si>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</si>
  <si>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</si>
  <si>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</si>
  <si>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</si>
  <si>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</si>
  <si>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</si>
  <si>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</si>
  <si>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</si>
  <si>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</si>
  <si>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</si>
  <si>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</si>
  <si>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</si>
  <si>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</si>
  <si>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</si>
  <si>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</si>
  <si>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</si>
  <si>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</si>
  <si>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</si>
  <si>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</si>
  <si>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</si>
  <si>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</si>
  <si>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</si>
  <si>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</si>
  <si>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</si>
  <si>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</si>
  <si>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</si>
  <si>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</si>
  <si>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</si>
  <si>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</si>
  <si>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</si>
  <si>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</si>
  <si>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</si>
  <si>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</si>
  <si>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</si>
  <si>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</si>
  <si>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</si>
  <si>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</si>
  <si>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</si>
  <si>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</si>
  <si>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</si>
  <si>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</si>
  <si>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</si>
  <si>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</si>
  <si>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</si>
  <si>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</si>
  <si>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</si>
  <si>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</si>
  <si>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</si>
  <si>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</si>
  <si>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</si>
  <si>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</si>
  <si>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</si>
  <si>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</si>
  <si>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</si>
  <si>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</si>
  <si>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</si>
  <si>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</si>
  <si>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</si>
  <si>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</si>
  <si>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</si>
  <si>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</si>
  <si>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</si>
  <si>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</si>
  <si>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</si>
  <si>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</si>
  <si>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</si>
  <si>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</si>
  <si>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</si>
  <si>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</si>
  <si>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</si>
  <si>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</si>
  <si>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</si>
  <si>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</si>
  <si>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</si>
  <si>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</si>
  <si>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</si>
  <si>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</si>
  <si>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</si>
  <si>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</si>
  <si>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</si>
  <si>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</si>
  <si>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</si>
  <si>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</si>
  <si>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</si>
  <si>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</si>
  <si>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</si>
  <si>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</si>
  <si>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</si>
  <si>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</si>
  <si>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</si>
  <si>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</si>
  <si>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</si>
  <si>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</si>
  <si>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</si>
  <si>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</si>
  <si>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</si>
  <si>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</si>
  <si>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</si>
  <si>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</si>
  <si>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</si>
  <si>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</si>
  <si>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</si>
  <si>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</si>
  <si>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</si>
  <si>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</si>
  <si>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</si>
  <si>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</si>
  <si>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</si>
  <si>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</si>
  <si>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</si>
  <si>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</si>
  <si>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</si>
  <si>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</si>
  <si>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</si>
  <si>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</si>
  <si>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</si>
  <si>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</si>
  <si>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</si>
  <si>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</si>
  <si>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</si>
  <si>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</si>
  <si>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</si>
  <si>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</si>
  <si>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</si>
  <si>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</si>
  <si>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</si>
  <si>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</si>
  <si>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</si>
  <si>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</si>
  <si>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</si>
  <si>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</si>
  <si>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</si>
  <si>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</si>
  <si>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</si>
  <si>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</si>
  <si>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</si>
  <si>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</si>
  <si>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</si>
  <si>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</si>
  <si>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</si>
  <si>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</si>
  <si>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</si>
  <si>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</si>
  <si>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</si>
  <si>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</si>
  <si>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</si>
  <si>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</si>
  <si>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</si>
  <si>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</si>
  <si>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</si>
  <si>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</si>
  <si>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</si>
  <si>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</si>
  <si>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</si>
  <si>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</si>
  <si>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</si>
  <si>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</si>
  <si>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</si>
  <si>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</si>
  <si>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</si>
  <si>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</si>
  <si>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</si>
  <si>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</si>
  <si>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</si>
  <si>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</si>
  <si>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</si>
  <si>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</si>
  <si>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</si>
  <si>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</si>
  <si>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</si>
  <si>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</si>
  <si>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</si>
  <si>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</si>
  <si>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</si>
  <si>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</si>
  <si>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</si>
  <si>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</si>
  <si>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</si>
  <si>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</si>
  <si>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</si>
  <si>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</si>
  <si>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</si>
  <si>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</si>
  <si>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</si>
  <si>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</si>
  <si>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</si>
  <si>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</si>
  <si>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</si>
  <si>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</si>
  <si>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</si>
  <si>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</si>
  <si>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</si>
  <si>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</si>
  <si>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</si>
  <si>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</si>
  <si>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</si>
  <si>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</si>
  <si>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</si>
  <si>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</si>
  <si>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</si>
  <si>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</si>
  <si>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</si>
  <si>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</si>
  <si>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</si>
  <si>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</si>
  <si>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</si>
  <si>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</si>
  <si>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</si>
  <si>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</si>
  <si>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</si>
  <si>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</si>
  <si>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</si>
  <si>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</si>
  <si>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</si>
  <si>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</si>
  <si>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</si>
  <si>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</si>
  <si>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</si>
  <si>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</si>
  <si>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</si>
  <si>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</si>
  <si>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</si>
  <si>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</si>
  <si>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</si>
  <si>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</si>
  <si>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</si>
  <si>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</si>
  <si>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</si>
  <si>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</si>
  <si>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</si>
  <si>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</si>
  <si>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</si>
  <si>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</si>
  <si>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</si>
  <si>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</si>
  <si>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</si>
  <si>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</si>
  <si>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</si>
  <si>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</si>
  <si>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</si>
  <si>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</si>
  <si>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</si>
  <si>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</si>
  <si>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</si>
  <si>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</si>
  <si>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</si>
  <si>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</si>
  <si>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</si>
  <si>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</si>
  <si>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</si>
  <si>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</si>
  <si>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</si>
  <si>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</si>
  <si>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</si>
  <si>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</si>
  <si>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</si>
  <si>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</si>
  <si>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</si>
  <si>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</si>
  <si>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</si>
  <si>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</si>
  <si>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</si>
  <si>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</si>
  <si>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</si>
  <si>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</si>
  <si>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</si>
  <si>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</si>
  <si>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</si>
  <si>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</si>
  <si>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</si>
  <si>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</si>
  <si>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</si>
  <si>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</si>
  <si>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</si>
  <si>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</si>
  <si>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</si>
  <si>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</si>
  <si>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</si>
  <si>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</si>
  <si>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</si>
  <si>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</si>
  <si>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</si>
  <si>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</si>
  <si>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</si>
  <si>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</si>
  <si>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</si>
  <si>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</si>
  <si>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</si>
  <si>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</si>
  <si>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</si>
  <si>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</si>
  <si>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</si>
  <si>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</si>
  <si>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</si>
  <si>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</si>
  <si>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</si>
  <si>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</si>
  <si>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</si>
  <si>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</si>
  <si>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</si>
  <si>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</si>
  <si>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</si>
  <si>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</si>
  <si>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</si>
  <si>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</si>
  <si>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</si>
  <si>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</si>
  <si>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</si>
  <si>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</si>
  <si>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</si>
  <si>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</si>
  <si>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</si>
  <si>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</si>
  <si>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</si>
  <si>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</si>
  <si>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</si>
  <si>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</si>
  <si>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</si>
  <si>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</si>
  <si>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</si>
  <si>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</si>
  <si>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</si>
  <si>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</si>
  <si>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</si>
  <si>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</si>
  <si>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</si>
  <si>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</si>
  <si>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</si>
  <si>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</si>
  <si>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</si>
  <si>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</si>
  <si>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</si>
  <si>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</si>
  <si>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</si>
  <si>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</si>
  <si>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</si>
  <si>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</si>
  <si>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</si>
  <si>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</si>
  <si>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</si>
  <si>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</si>
  <si>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</si>
  <si>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</si>
  <si>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</si>
  <si>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</si>
  <si>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</si>
  <si>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</si>
  <si>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</si>
  <si>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</si>
  <si>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</si>
  <si>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</si>
  <si>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</si>
  <si>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</si>
  <si>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</si>
  <si>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</si>
  <si>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</si>
  <si>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</si>
  <si>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</si>
  <si>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</si>
  <si>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</si>
  <si>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</si>
  <si>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</si>
  <si>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</si>
  <si>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</si>
  <si>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</si>
  <si>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</si>
  <si>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</si>
  <si>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</si>
  <si>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</si>
  <si>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</si>
  <si>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</si>
  <si>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</si>
  <si>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</si>
  <si>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</si>
  <si>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</si>
  <si>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</si>
  <si>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</si>
  <si>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</si>
  <si>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</si>
  <si>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</si>
  <si>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</si>
  <si>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</si>
  <si>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</si>
  <si>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</si>
  <si>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</si>
  <si>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</si>
  <si>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</si>
  <si>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</si>
  <si>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</si>
  <si>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</si>
  <si>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</si>
  <si>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</si>
  <si>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</si>
  <si>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</si>
  <si>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</si>
  <si>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</si>
  <si>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</si>
  <si>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</si>
  <si>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</si>
  <si>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</si>
  <si>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</si>
  <si>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</si>
  <si>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</si>
  <si>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</si>
  <si>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</si>
  <si>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</si>
  <si>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</si>
  <si>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</si>
  <si>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</si>
  <si>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</si>
  <si>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</si>
  <si>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</si>
  <si>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</si>
  <si>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</si>
  <si>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</si>
  <si>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</si>
  <si>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</si>
  <si>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</si>
  <si>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</si>
  <si>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</si>
  <si>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</si>
  <si>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</si>
  <si>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</si>
  <si>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</si>
  <si>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</si>
  <si>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</si>
  <si>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</si>
  <si>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</si>
  <si>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</si>
  <si>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</si>
  <si>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</si>
  <si>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</si>
  <si>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</si>
  <si>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</si>
  <si>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</si>
  <si>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</si>
  <si>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</si>
  <si>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</si>
  <si>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</si>
  <si>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</si>
  <si>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</si>
  <si>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</si>
  <si>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</si>
  <si>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</si>
  <si>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</si>
  <si>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</si>
  <si>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</si>
  <si>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</si>
  <si>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</si>
  <si>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</si>
  <si>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</si>
  <si>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</si>
  <si>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</si>
  <si>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</si>
  <si>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</si>
  <si>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</si>
  <si>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</si>
  <si>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</si>
  <si>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</si>
  <si>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</si>
  <si>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</si>
  <si>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</si>
  <si>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</si>
  <si>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</si>
  <si>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</si>
  <si>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</si>
  <si>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</si>
  <si>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</si>
  <si>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</si>
  <si>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</si>
  <si>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</si>
  <si>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</si>
  <si>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</si>
  <si>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</si>
  <si>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</si>
  <si>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</si>
  <si>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</si>
  <si>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</si>
  <si>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</si>
  <si>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</si>
  <si>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</si>
  <si>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</si>
  <si>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</si>
  <si>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</si>
  <si>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</si>
  <si>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</si>
  <si>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</si>
  <si>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</si>
  <si>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</si>
  <si>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</si>
  <si>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</si>
  <si>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</si>
  <si>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</si>
  <si>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</si>
  <si>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</si>
  <si>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</si>
  <si>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</si>
  <si>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</si>
  <si>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</si>
  <si>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</si>
  <si>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</si>
  <si>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</si>
  <si>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</si>
  <si>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</si>
  <si>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</si>
  <si>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</si>
  <si>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</si>
  <si>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</si>
  <si>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</si>
  <si>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</si>
  <si>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</si>
  <si>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</si>
  <si>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</si>
  <si>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</si>
  <si>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</si>
  <si>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</si>
  <si>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</si>
  <si>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</si>
  <si>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</si>
  <si>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</si>
  <si>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</si>
  <si>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</si>
  <si>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</si>
  <si>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</si>
  <si>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</si>
  <si>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</si>
  <si>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</si>
  <si>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</si>
  <si>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</si>
  <si>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</si>
  <si>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</si>
  <si>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</si>
  <si>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</si>
  <si>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</si>
  <si>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</si>
  <si>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</si>
  <si>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</si>
  <si>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</si>
  <si>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</si>
  <si>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</si>
  <si>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</si>
  <si>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</si>
  <si>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</si>
  <si>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</si>
  <si>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</si>
  <si>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</si>
  <si>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</si>
  <si>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</si>
  <si>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</si>
  <si>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</si>
  <si>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</si>
  <si>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</si>
  <si>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</si>
  <si>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</si>
  <si>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</si>
  <si>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</si>
  <si>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</si>
  <si>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</si>
  <si>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</si>
  <si>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</si>
  <si>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</si>
  <si>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</si>
  <si>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</si>
  <si>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</si>
  <si>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</si>
  <si>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</si>
  <si>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</si>
  <si>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</si>
  <si>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</si>
  <si>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</si>
  <si>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</si>
  <si>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</si>
  <si>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</si>
  <si>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</si>
  <si>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</si>
  <si>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</si>
  <si>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</si>
  <si>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</si>
  <si>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</si>
  <si>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</si>
  <si>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</si>
  <si>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</si>
  <si>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</si>
  <si>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</si>
  <si>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</si>
  <si>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</si>
  <si>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</si>
  <si>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</si>
  <si>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</si>
  <si>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</si>
  <si>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</si>
  <si>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</si>
  <si>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</si>
  <si>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</si>
  <si>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</si>
  <si>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</si>
  <si>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</si>
  <si>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</si>
  <si>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</si>
  <si>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</si>
  <si>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</si>
  <si>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</si>
  <si>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</si>
  <si>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</si>
  <si>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</si>
  <si>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</si>
  <si>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</si>
  <si>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</si>
  <si>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</si>
  <si>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</si>
  <si>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</si>
  <si>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</si>
  <si>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</si>
  <si>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</si>
  <si>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</si>
  <si>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</si>
  <si>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</si>
  <si>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</si>
  <si>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</si>
  <si>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</si>
  <si>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</si>
  <si>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</si>
  <si>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</si>
  <si>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</si>
  <si>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</si>
  <si>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</si>
  <si>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</si>
  <si>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</si>
  <si>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</si>
  <si>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</si>
  <si>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</si>
  <si>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</si>
  <si>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</si>
  <si>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</si>
  <si>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</si>
  <si>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</si>
  <si>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</si>
  <si>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</si>
  <si>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</si>
  <si>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</si>
  <si>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</si>
  <si>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</si>
  <si>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</si>
  <si>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</si>
  <si>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</si>
  <si>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</si>
  <si>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</si>
  <si>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</si>
  <si>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</si>
  <si>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</si>
  <si>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</si>
  <si>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</si>
  <si>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</si>
  <si>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</si>
  <si>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</si>
  <si>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</si>
  <si>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</si>
  <si>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</si>
  <si>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</si>
  <si>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</si>
  <si>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</si>
  <si>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</si>
  <si>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</si>
  <si>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</si>
  <si>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</si>
  <si>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</si>
  <si>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</si>
  <si>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</si>
  <si>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</si>
  <si>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</si>
  <si>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</si>
  <si>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</si>
  <si>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</si>
  <si>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</si>
  <si>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</si>
  <si>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</si>
  <si>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</si>
  <si>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</si>
  <si>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</si>
  <si>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</si>
  <si>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</si>
  <si>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</si>
  <si>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</si>
  <si>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</si>
  <si>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</si>
  <si>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</si>
  <si>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</si>
  <si>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</si>
  <si>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</si>
  <si>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</si>
  <si>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</si>
  <si>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</si>
  <si>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</si>
  <si>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</si>
  <si>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</si>
  <si>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</si>
  <si>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</si>
  <si>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</si>
  <si>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</si>
  <si>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</si>
  <si>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</si>
  <si>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</si>
  <si>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</si>
  <si>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</si>
  <si>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</si>
  <si>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</si>
  <si>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</si>
  <si>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</si>
  <si>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</si>
  <si>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</si>
  <si>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</si>
  <si>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</si>
  <si>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</si>
  <si>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</si>
  <si>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</si>
  <si>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</si>
  <si>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</si>
  <si>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</si>
  <si>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</si>
  <si>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</si>
  <si>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</si>
  <si>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</si>
  <si>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</si>
  <si>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</si>
  <si>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</si>
  <si>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</si>
  <si>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</si>
  <si>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</si>
  <si>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</si>
  <si>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</si>
  <si>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</si>
  <si>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</si>
  <si>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</si>
  <si>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</si>
  <si>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</si>
  <si>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</si>
  <si>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</si>
  <si>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</si>
  <si>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</si>
  <si>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</si>
  <si>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</si>
  <si>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</si>
  <si>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</si>
  <si>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</si>
  <si>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</si>
  <si>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</si>
  <si>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</si>
  <si>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</si>
  <si>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</si>
  <si>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</si>
  <si>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</si>
  <si>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</si>
  <si>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</si>
  <si>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</si>
  <si>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</si>
  <si>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</si>
  <si>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</si>
  <si>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</si>
  <si>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</si>
  <si>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</si>
  <si>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</si>
  <si>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</si>
  <si>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</si>
  <si>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</si>
  <si>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</si>
  <si>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</si>
  <si>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</si>
  <si>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</si>
  <si>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</si>
  <si>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</si>
  <si>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</si>
  <si>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</si>
  <si>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</si>
  <si>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</si>
  <si>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</si>
  <si>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</si>
  <si>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</si>
  <si>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</si>
  <si>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</si>
  <si>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</si>
  <si>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</si>
  <si>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</si>
  <si>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</si>
  <si>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</si>
  <si>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</si>
  <si>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</si>
  <si>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</si>
  <si>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</si>
  <si>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</si>
  <si>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</si>
  <si>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</si>
  <si>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</si>
  <si>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</si>
  <si>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</si>
  <si>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</si>
  <si>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</si>
  <si>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</si>
  <si>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</si>
  <si>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</si>
  <si>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</si>
  <si>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</si>
  <si>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</si>
  <si>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</si>
  <si>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</si>
  <si>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</si>
  <si>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</si>
  <si>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</si>
  <si>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</si>
  <si>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</si>
  <si>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</si>
  <si>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</si>
  <si>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</si>
  <si>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</si>
  <si>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</si>
  <si>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</si>
  <si>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</si>
  <si>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</si>
  <si>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</si>
  <si>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</si>
  <si>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</si>
  <si>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</si>
  <si>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</si>
  <si>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</si>
  <si>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</si>
  <si>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</si>
  <si>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</si>
  <si>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</si>
  <si>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</si>
  <si>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</si>
  <si>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</si>
  <si>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</si>
  <si>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</si>
  <si>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</si>
  <si>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</si>
  <si>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</si>
  <si>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</si>
  <si>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</si>
  <si>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</si>
  <si>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</si>
  <si>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</si>
  <si>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</si>
  <si>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</si>
  <si>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</si>
  <si>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</si>
  <si>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</si>
  <si>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</si>
  <si>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</si>
  <si>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</si>
  <si>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</si>
  <si>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</si>
  <si>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</si>
  <si>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</si>
  <si>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</si>
  <si>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</si>
  <si>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</si>
  <si>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</si>
  <si>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</si>
  <si>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</si>
  <si>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</si>
  <si>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</si>
  <si>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</si>
  <si>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</si>
  <si>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</si>
  <si>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</si>
  <si>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</si>
  <si>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</si>
  <si>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</si>
  <si>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</si>
  <si>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</si>
  <si>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</si>
  <si>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</si>
  <si>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</si>
  <si>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</si>
  <si>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</si>
  <si>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</si>
  <si>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</si>
  <si>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</si>
  <si>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</si>
  <si>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</si>
  <si>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</si>
  <si>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</si>
  <si>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</si>
  <si>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</si>
  <si>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</si>
  <si>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</si>
  <si>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</si>
  <si>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</si>
  <si>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</si>
  <si>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</si>
  <si>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</si>
  <si>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</si>
  <si>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</si>
  <si>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</si>
  <si>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</si>
  <si>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</si>
  <si>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</si>
  <si>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</si>
  <si>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</si>
  <si>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</si>
  <si>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</si>
  <si>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</si>
  <si>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</si>
  <si>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</si>
  <si>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</si>
  <si>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</si>
  <si>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</si>
  <si>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</si>
  <si>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</si>
  <si>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</si>
  <si>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</si>
  <si>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</si>
  <si>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</si>
  <si>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</si>
  <si>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</si>
  <si>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</si>
  <si>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</si>
  <si>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</si>
  <si>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</si>
  <si>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</si>
  <si>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</si>
  <si>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</si>
  <si>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</si>
  <si>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</si>
  <si>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</si>
  <si>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</si>
  <si>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</si>
  <si>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</si>
  <si>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</si>
  <si>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</si>
  <si>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</si>
  <si>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</si>
  <si>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</si>
  <si>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</si>
  <si>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</si>
  <si>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</si>
  <si>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</si>
  <si>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</si>
  <si>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</si>
  <si>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</si>
  <si>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</si>
  <si>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</si>
  <si>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</si>
  <si>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</si>
  <si>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</si>
  <si>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</si>
  <si>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</si>
  <si>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</si>
  <si>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</si>
  <si>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</si>
  <si>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</si>
  <si>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</si>
  <si>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</si>
  <si>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</si>
  <si>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</si>
  <si>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</si>
  <si>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</si>
  <si>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</si>
  <si>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</si>
  <si>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</si>
  <si>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</si>
  <si>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</si>
  <si>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</si>
  <si>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</si>
  <si>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</si>
  <si>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</si>
  <si>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</si>
  <si>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</si>
  <si>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</si>
  <si>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</si>
  <si>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</si>
  <si>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</si>
  <si>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</si>
  <si>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</si>
  <si>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</si>
  <si>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</si>
  <si>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</si>
  <si>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</si>
  <si>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</si>
  <si>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</si>
  <si>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</si>
  <si>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</si>
  <si>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</si>
  <si>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</si>
  <si>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</si>
  <si>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</si>
  <si>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</si>
  <si>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</si>
  <si>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</si>
  <si>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</si>
  <si>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</si>
  <si>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</si>
  <si>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</si>
  <si>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</si>
  <si>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</si>
  <si>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</si>
  <si>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</si>
  <si>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</si>
  <si>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</si>
  <si>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</si>
  <si>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</si>
  <si>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</si>
  <si>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</si>
  <si>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</si>
  <si>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</si>
  <si>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</si>
  <si>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</si>
  <si>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</si>
  <si>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</si>
  <si>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</si>
  <si>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</si>
  <si>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</si>
  <si>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</si>
  <si>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</si>
  <si>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</si>
  <si>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</si>
  <si>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</si>
  <si>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</si>
  <si>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</si>
  <si>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</si>
  <si>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</si>
  <si>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</si>
  <si>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</si>
  <si>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</si>
  <si>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</si>
  <si>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</si>
  <si>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</si>
  <si>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</si>
  <si>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</si>
  <si>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</si>
  <si>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</si>
  <si>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</si>
  <si>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</si>
  <si>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</si>
  <si>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</si>
  <si>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</si>
  <si>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</si>
  <si>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</si>
  <si>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</si>
  <si>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</si>
  <si>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</si>
  <si>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</si>
  <si>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</si>
  <si>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</si>
  <si>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</si>
  <si>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</si>
  <si>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</si>
  <si>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</si>
  <si>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</si>
  <si>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</si>
  <si>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</si>
  <si>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</si>
  <si>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</si>
  <si>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</si>
  <si>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</si>
  <si>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</si>
  <si>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</si>
  <si>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</si>
  <si>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</si>
  <si>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</si>
  <si>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</si>
  <si>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</si>
  <si>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</si>
  <si>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</si>
  <si>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</si>
  <si>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</si>
  <si>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</si>
  <si>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</si>
  <si>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</si>
  <si>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</si>
  <si>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</si>
  <si>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</si>
  <si>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</si>
  <si>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</si>
  <si>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</si>
  <si>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</si>
  <si>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</si>
  <si>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</si>
  <si>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</si>
  <si>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</si>
  <si>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</si>
  <si>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</si>
  <si>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</si>
  <si>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</si>
  <si>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</si>
  <si>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</si>
  <si>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</si>
  <si>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</si>
  <si>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</si>
  <si>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</si>
  <si>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</si>
  <si>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</si>
  <si>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</si>
  <si>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</si>
  <si>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</si>
  <si>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</si>
  <si>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</si>
  <si>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</si>
  <si>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</si>
  <si>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</si>
  <si>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</si>
  <si>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</si>
  <si>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</si>
  <si>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</si>
  <si>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</si>
  <si>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</si>
  <si>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</si>
  <si>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</si>
  <si>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</si>
  <si>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</si>
  <si>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</si>
  <si>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</si>
  <si>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</si>
  <si>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</si>
  <si>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</si>
  <si>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</si>
  <si>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</si>
  <si>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</si>
  <si>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</si>
  <si>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</si>
  <si>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</si>
  <si>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</si>
  <si>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</si>
  <si>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</si>
  <si>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</si>
  <si>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</si>
  <si>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</si>
  <si>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</si>
  <si>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</si>
  <si>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</si>
  <si>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</si>
  <si>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</si>
  <si>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</si>
  <si>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</si>
  <si>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</si>
  <si>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</si>
  <si>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</si>
  <si>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</si>
  <si>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</si>
  <si>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</si>
  <si>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</si>
  <si>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</si>
  <si>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</si>
  <si>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</si>
  <si>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</si>
  <si>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</si>
  <si>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</si>
  <si>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</si>
  <si>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</si>
  <si>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</si>
  <si>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</si>
  <si>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</si>
  <si>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</si>
  <si>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</si>
  <si>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</si>
  <si>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</si>
  <si>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</si>
  <si>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</si>
  <si>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</si>
  <si>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</si>
  <si>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</si>
  <si>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</si>
  <si>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</si>
  <si>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</si>
  <si>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</si>
  <si>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</si>
  <si>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</si>
  <si>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</si>
  <si>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</si>
  <si>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</si>
  <si>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</si>
  <si>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</si>
  <si>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</si>
  <si>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</si>
  <si>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</si>
  <si>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</si>
  <si>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</si>
  <si>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</si>
  <si>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</si>
  <si>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</si>
  <si>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</si>
  <si>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</si>
  <si>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</si>
  <si>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</si>
  <si>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</si>
  <si>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</si>
  <si>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</si>
  <si>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</si>
  <si>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</si>
  <si>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</si>
  <si>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</si>
  <si>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</si>
  <si>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</si>
  <si>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</si>
  <si>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</si>
  <si>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</si>
  <si>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</si>
  <si>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</si>
  <si>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</si>
  <si>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</si>
  <si>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</si>
  <si>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</si>
  <si>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</si>
  <si>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</si>
  <si>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</si>
  <si>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</si>
  <si>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</si>
  <si>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</si>
  <si>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</si>
  <si>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</si>
  <si>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</si>
  <si>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</si>
  <si>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</si>
  <si>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</si>
  <si>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</si>
  <si>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</si>
  <si>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</si>
  <si>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</si>
  <si>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</si>
  <si>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</si>
  <si>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</si>
  <si>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</si>
  <si>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</si>
  <si>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</si>
  <si>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</si>
  <si>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</si>
  <si>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</si>
  <si>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</si>
  <si>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</si>
  <si>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</si>
  <si>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</si>
  <si>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</si>
  <si>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</si>
  <si>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</si>
  <si>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</si>
  <si>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</si>
  <si>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</si>
  <si>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</si>
  <si>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</si>
  <si>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</si>
  <si>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</si>
  <si>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</si>
  <si>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</si>
  <si>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</si>
  <si>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</si>
  <si>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</si>
  <si>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</si>
  <si>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</si>
  <si>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</si>
  <si>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</si>
  <si>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</si>
  <si>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</si>
  <si>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</si>
  <si>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</si>
  <si>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</si>
  <si>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</si>
  <si>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</si>
  <si>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</si>
  <si>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</si>
  <si>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</si>
  <si>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</si>
  <si>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</si>
  <si>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</si>
  <si>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</si>
  <si>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</si>
  <si>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</si>
  <si>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</si>
  <si>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</si>
  <si>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</si>
  <si>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</si>
  <si>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</si>
  <si>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</si>
  <si>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</si>
  <si>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</si>
  <si>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</si>
  <si>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</si>
  <si>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</si>
  <si>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</si>
  <si>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</si>
  <si>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</si>
  <si>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</si>
  <si>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</si>
  <si>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</si>
  <si>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</si>
  <si>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</si>
  <si>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</si>
  <si>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</si>
  <si>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</si>
  <si>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</si>
  <si>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</si>
  <si>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</si>
  <si>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</si>
  <si>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</si>
  <si>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</si>
  <si>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</si>
  <si>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</si>
  <si>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</si>
  <si>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</si>
  <si>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</si>
  <si>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</si>
  <si>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</si>
  <si>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</si>
  <si>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</si>
  <si>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</si>
  <si>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</si>
  <si>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</si>
  <si>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</si>
  <si>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</si>
  <si>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</si>
  <si>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</si>
  <si>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</si>
  <si>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</si>
  <si>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</si>
  <si>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</si>
  <si>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</si>
  <si>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</si>
  <si>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</si>
  <si>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</si>
  <si>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</si>
  <si>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</si>
  <si>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</si>
  <si>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</si>
  <si>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</si>
  <si>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</si>
  <si>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</si>
  <si>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</si>
  <si>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</si>
  <si>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</si>
  <si>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</si>
  <si>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</si>
  <si>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</si>
  <si>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</si>
  <si>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</si>
  <si>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</si>
  <si>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</si>
  <si>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</si>
  <si>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</si>
  <si>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</si>
  <si>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</si>
  <si>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</si>
  <si>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</si>
  <si>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</si>
  <si>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</si>
  <si>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</si>
  <si>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</si>
  <si>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</si>
  <si>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</si>
  <si>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</si>
  <si>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</si>
  <si>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</si>
  <si>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</si>
  <si>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</si>
  <si>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</si>
  <si>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</si>
  <si>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</si>
  <si>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</si>
  <si>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</si>
  <si>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</si>
  <si>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</si>
  <si>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</si>
  <si>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</si>
  <si>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</si>
  <si>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</si>
  <si>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</si>
  <si>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</si>
  <si>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</si>
  <si>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</si>
  <si>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</si>
  <si>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</si>
  <si>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</si>
  <si>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</si>
  <si>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</si>
  <si>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</si>
  <si>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</si>
  <si>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</si>
  <si>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</si>
  <si>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</si>
  <si>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</si>
  <si>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</si>
  <si>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</si>
  <si>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</si>
  <si>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</si>
  <si>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</si>
  <si>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</si>
  <si>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</si>
  <si>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</si>
  <si>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</si>
  <si>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</si>
  <si>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</si>
  <si>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</si>
  <si>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</si>
  <si>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</si>
  <si>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</si>
  <si>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</si>
  <si>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</si>
  <si>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</si>
  <si>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</si>
  <si>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</si>
  <si>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</si>
  <si>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</si>
  <si>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</si>
  <si>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</si>
  <si>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</si>
  <si>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</si>
  <si>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</si>
  <si>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</si>
  <si>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</si>
  <si>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</si>
  <si>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</si>
  <si>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</si>
  <si>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</si>
  <si>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</si>
  <si>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</si>
  <si>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</si>
  <si>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</si>
  <si>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</si>
  <si>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</si>
  <si>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</si>
  <si>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</si>
  <si>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</si>
  <si>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</si>
  <si>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</si>
  <si>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</si>
  <si>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</si>
  <si>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</si>
  <si>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</si>
  <si>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</si>
  <si>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</si>
  <si>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</si>
  <si>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</si>
  <si>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</si>
  <si>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</si>
  <si>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</si>
  <si>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</si>
  <si>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</si>
  <si>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</si>
  <si>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</si>
  <si>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</si>
  <si>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</si>
  <si>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</si>
  <si>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</si>
  <si>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</si>
  <si>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</si>
  <si>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</si>
  <si>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</si>
  <si>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</si>
  <si>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</si>
  <si>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</si>
  <si>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</si>
  <si>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</si>
  <si>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</si>
  <si>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</si>
  <si>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</si>
  <si>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</si>
  <si>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</si>
  <si>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</si>
  <si>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</si>
  <si>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</si>
  <si>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</si>
  <si>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</si>
  <si>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</si>
  <si>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</si>
  <si>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</si>
  <si>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</si>
  <si>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</si>
  <si>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</si>
  <si>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</si>
  <si>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</si>
  <si>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</si>
  <si>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</si>
  <si>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</si>
  <si>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</si>
  <si>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</si>
  <si>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</si>
  <si>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</si>
  <si>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</si>
  <si>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</si>
  <si>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</si>
  <si>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</si>
  <si>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</si>
  <si>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</si>
  <si>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</si>
  <si>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</si>
  <si>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</si>
  <si>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</si>
  <si>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</si>
  <si>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</si>
  <si>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</si>
  <si>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</si>
  <si>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</si>
  <si>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</si>
  <si>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</si>
  <si>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</si>
  <si>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</si>
  <si>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</si>
  <si>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</si>
  <si>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</si>
  <si>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</si>
  <si>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</si>
  <si>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</si>
  <si>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</si>
  <si>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</si>
  <si>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</si>
  <si>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</si>
  <si>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</si>
  <si>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</si>
  <si>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</si>
  <si>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</si>
  <si>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</si>
  <si>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</si>
  <si>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</si>
  <si>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</si>
  <si>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</si>
  <si>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</si>
  <si>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</si>
  <si>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</si>
  <si>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</si>
  <si>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</si>
  <si>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</si>
  <si>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</si>
  <si>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</si>
  <si>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</si>
  <si>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</si>
  <si>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</si>
  <si>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</si>
  <si>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</si>
  <si>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</si>
  <si>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</si>
  <si>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</si>
  <si>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</si>
  <si>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</si>
  <si>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</si>
  <si>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</si>
  <si>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</si>
  <si>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</si>
  <si>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</si>
  <si>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</si>
  <si>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</si>
  <si>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</si>
  <si>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</si>
  <si>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</si>
  <si>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</si>
  <si>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</si>
  <si>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</si>
  <si>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</si>
  <si>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</si>
  <si>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</si>
  <si>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</si>
  <si>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</si>
  <si>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</si>
  <si>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</si>
  <si>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</si>
  <si>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</si>
  <si>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</si>
  <si>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</si>
  <si>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</si>
  <si>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</si>
  <si>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</si>
  <si>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</si>
  <si>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</si>
  <si>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</si>
  <si>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</si>
  <si>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</si>
  <si>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</si>
  <si>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</si>
  <si>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</si>
  <si>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</si>
  <si>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</si>
  <si>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</si>
  <si>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</si>
  <si>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</si>
  <si>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</si>
  <si>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</si>
  <si>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</si>
  <si>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</si>
  <si>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</si>
  <si>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</si>
  <si>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</si>
  <si>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</si>
  <si>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</si>
  <si>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</si>
  <si>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</si>
  <si>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</si>
  <si>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</si>
  <si>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</si>
  <si>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</si>
  <si>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</si>
  <si>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</si>
  <si>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</si>
  <si>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</si>
  <si>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</si>
  <si>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</si>
  <si>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</si>
  <si>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</si>
  <si>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</si>
  <si>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</si>
  <si>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</si>
  <si>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</si>
  <si>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</si>
  <si>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</si>
  <si>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</si>
  <si>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</si>
  <si>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</si>
  <si>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</si>
  <si>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</si>
  <si>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</si>
  <si>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</si>
  <si>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</si>
  <si>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</si>
  <si>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</si>
  <si>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</si>
  <si>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</si>
  <si>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</si>
  <si>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</si>
  <si>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</si>
  <si>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</si>
  <si>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</si>
  <si>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</si>
  <si>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</si>
  <si>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</si>
  <si>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</si>
  <si>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</si>
  <si>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</si>
  <si>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</si>
  <si>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</si>
  <si>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</si>
  <si>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</si>
  <si>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</si>
  <si>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</si>
  <si>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</si>
  <si>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</si>
  <si>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</si>
  <si>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</si>
  <si>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</si>
  <si>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</si>
  <si>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</si>
  <si>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</si>
  <si>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</si>
  <si>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</si>
  <si>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</si>
  <si>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</si>
  <si>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</si>
  <si>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</si>
  <si>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</si>
  <si>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</si>
  <si>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</si>
  <si>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</si>
  <si>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</si>
  <si>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</si>
  <si>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</si>
  <si>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</si>
  <si>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</si>
  <si>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</si>
  <si>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</si>
  <si>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</si>
  <si>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</si>
  <si>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</si>
  <si>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</si>
  <si>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</si>
  <si>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</si>
  <si>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</si>
  <si>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</si>
  <si>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</si>
  <si>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</si>
  <si>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</si>
  <si>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</si>
  <si>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</si>
  <si>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</si>
  <si>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</si>
  <si>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</si>
  <si>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</si>
  <si>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</si>
  <si>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</si>
  <si>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</si>
  <si>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</si>
  <si>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</si>
  <si>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</si>
  <si>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</si>
  <si>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</si>
  <si>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</si>
  <si>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</si>
  <si>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</si>
  <si>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</si>
  <si>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</si>
  <si>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</si>
  <si>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</si>
  <si>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</si>
  <si>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</si>
  <si>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</si>
  <si>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</si>
  <si>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</si>
  <si>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</si>
  <si>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</si>
  <si>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</si>
  <si>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</si>
  <si>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</si>
  <si>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</si>
  <si>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</si>
  <si>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</si>
  <si>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</si>
  <si>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</si>
  <si>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</si>
  <si>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</si>
  <si>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</si>
  <si>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</si>
  <si>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</si>
  <si>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</si>
  <si>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</si>
  <si>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</si>
  <si>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</si>
  <si>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</si>
  <si>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</si>
  <si>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</si>
  <si>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</si>
  <si>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</si>
  <si>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</si>
  <si>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</si>
  <si>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</si>
  <si>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</si>
  <si>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</si>
  <si>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</si>
  <si>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</si>
  <si>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</si>
  <si>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</si>
  <si>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</si>
  <si>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</si>
  <si>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</si>
  <si>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</si>
  <si>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</si>
  <si>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</si>
  <si>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</si>
  <si>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</si>
  <si>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</si>
  <si>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</si>
  <si>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</si>
  <si>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</si>
  <si>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</si>
  <si>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</si>
  <si>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</si>
  <si>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</si>
  <si>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</si>
  <si>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</si>
  <si>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</si>
  <si>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</si>
  <si>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</si>
  <si>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</si>
  <si>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</si>
  <si>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</si>
  <si>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</si>
  <si>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</si>
  <si>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</si>
  <si>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</si>
  <si>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</si>
  <si>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</si>
  <si>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</si>
  <si>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</si>
  <si>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</si>
  <si>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</si>
  <si>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</si>
  <si>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</si>
  <si>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</si>
  <si>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</si>
  <si>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</si>
  <si>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</si>
  <si>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</si>
  <si>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</si>
  <si>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</si>
  <si>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</si>
  <si>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</si>
  <si>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</si>
  <si>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</si>
  <si>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</si>
  <si>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</si>
  <si>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</si>
  <si>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</si>
  <si>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</si>
  <si>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</si>
  <si>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</si>
  <si>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</si>
  <si>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</si>
  <si>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</si>
  <si>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</si>
  <si>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</si>
  <si>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</si>
  <si>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</si>
  <si>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</si>
  <si>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</si>
  <si>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</si>
  <si>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</si>
  <si>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</si>
  <si>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</si>
  <si>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</si>
  <si>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</si>
  <si>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</si>
  <si>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</si>
  <si>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</si>
  <si>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</si>
  <si>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</si>
  <si>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</si>
  <si>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</si>
  <si>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</si>
  <si>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</si>
  <si>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</si>
  <si>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</si>
  <si>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</si>
  <si>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</si>
  <si>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</si>
  <si>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</si>
  <si>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</si>
  <si>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</si>
  <si>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</si>
  <si>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</si>
  <si>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</si>
  <si>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</si>
  <si>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</si>
  <si>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</si>
  <si>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</si>
  <si>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</si>
  <si>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</si>
  <si>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</si>
  <si>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</si>
  <si>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</si>
  <si>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</si>
  <si>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</si>
  <si>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</si>
  <si>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</si>
  <si>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</si>
  <si>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</si>
  <si>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</si>
  <si>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</si>
  <si>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</si>
  <si>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</si>
  <si>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</si>
  <si>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</si>
  <si>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</si>
  <si>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</si>
  <si>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</si>
  <si>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</si>
  <si>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</si>
  <si>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</si>
  <si>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</si>
  <si>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</si>
  <si>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</si>
  <si>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</si>
  <si>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</si>
  <si>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</si>
  <si>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</si>
  <si>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</si>
  <si>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</si>
  <si>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</si>
  <si>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</si>
  <si>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</si>
  <si>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</si>
  <si>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</si>
  <si>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</si>
  <si>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</si>
  <si>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</si>
  <si>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</si>
  <si>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</si>
  <si>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</si>
  <si>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</si>
  <si>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</si>
  <si>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</si>
  <si>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</si>
  <si>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</si>
  <si>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</si>
  <si>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</si>
  <si>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</si>
  <si>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</si>
  <si>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</si>
  <si>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</si>
  <si>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</si>
  <si>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</si>
  <si>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</si>
  <si>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</si>
  <si>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</si>
  <si>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</si>
  <si>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</si>
  <si>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</si>
  <si>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</si>
  <si>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</si>
  <si>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</si>
  <si>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</si>
  <si>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</si>
  <si>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</si>
  <si>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</si>
  <si>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</si>
  <si>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</si>
  <si>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</si>
  <si>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</si>
  <si>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</si>
  <si>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</si>
  <si>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</si>
  <si>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</si>
  <si>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</si>
  <si>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</si>
  <si>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</si>
  <si>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</si>
  <si>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</si>
  <si>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</si>
  <si>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</si>
  <si>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</si>
  <si>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</si>
  <si>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</si>
  <si>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</si>
  <si>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</si>
  <si>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</si>
  <si>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</si>
  <si>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</si>
  <si>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</si>
  <si>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</si>
  <si>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</si>
  <si>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</si>
  <si>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</si>
  <si>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</si>
  <si>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</si>
  <si>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</si>
  <si>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</si>
  <si>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</si>
  <si>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</si>
  <si>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</si>
  <si>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</si>
  <si>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</si>
  <si>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</si>
  <si>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</si>
  <si>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</si>
  <si>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</si>
  <si>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</si>
  <si>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</si>
  <si>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</si>
  <si>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</si>
  <si>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</si>
  <si>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</si>
  <si>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</si>
  <si>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</si>
  <si>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</si>
  <si>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</si>
  <si>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</si>
  <si>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</si>
  <si>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</si>
  <si>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</si>
  <si>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</si>
  <si>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</si>
  <si>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</si>
  <si>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</si>
  <si>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</si>
  <si>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</si>
  <si>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</si>
  <si>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</si>
  <si>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</si>
  <si>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</si>
  <si>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</si>
  <si>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</si>
  <si>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</si>
  <si>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</si>
  <si>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</si>
  <si>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</si>
  <si>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</si>
  <si>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</si>
  <si>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</si>
  <si>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</si>
  <si>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</si>
  <si>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</si>
  <si>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</si>
  <si>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</si>
  <si>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</si>
  <si>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</si>
  <si>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</si>
  <si>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</si>
  <si>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</si>
  <si>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</si>
  <si>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</si>
  <si>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</si>
  <si>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</si>
  <si>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</si>
  <si>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</si>
  <si>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</si>
  <si>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</si>
  <si>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</si>
  <si>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</si>
  <si>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</si>
  <si>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</si>
  <si>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</si>
  <si>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</si>
  <si>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</si>
  <si>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</si>
  <si>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</si>
  <si>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</si>
  <si>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</si>
  <si>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</si>
  <si>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</si>
  <si>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</si>
  <si>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</si>
  <si>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</si>
  <si>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</si>
  <si>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</si>
  <si>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</si>
  <si>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</si>
  <si>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</si>
  <si>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</si>
  <si>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</si>
  <si>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</si>
  <si>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</si>
  <si>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</si>
  <si>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</si>
  <si>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</si>
  <si>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</si>
  <si>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</si>
  <si>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</si>
  <si>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</si>
  <si>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</si>
  <si>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</si>
  <si>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</si>
  <si>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</si>
  <si>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</si>
  <si>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</si>
  <si>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</si>
  <si>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</si>
  <si>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</si>
  <si>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</si>
  <si>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</si>
  <si>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</si>
  <si>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</si>
  <si>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</si>
  <si>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</si>
  <si>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</si>
  <si>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</si>
  <si>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</si>
  <si>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</si>
  <si>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</si>
  <si>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</si>
  <si>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</si>
  <si>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</si>
  <si>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</si>
  <si>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</si>
  <si>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</si>
  <si>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</si>
  <si>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</si>
  <si>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</si>
  <si>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</si>
  <si>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</si>
  <si>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</si>
  <si>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</si>
  <si>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</si>
  <si>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</si>
  <si>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</si>
  <si>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</si>
  <si>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</si>
  <si>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</si>
  <si>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</si>
  <si>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</si>
  <si>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</si>
  <si>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</si>
  <si>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</si>
  <si>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</si>
  <si>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</si>
  <si>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</si>
  <si>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</si>
  <si>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</si>
  <si>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</si>
  <si>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</si>
  <si>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</si>
  <si>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</si>
  <si>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</si>
  <si>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</si>
  <si>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</si>
  <si>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</si>
  <si>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</si>
  <si>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</si>
  <si>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</si>
  <si>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</si>
  <si>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</si>
  <si>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</si>
  <si>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</si>
  <si>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</si>
  <si>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</si>
  <si>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</si>
  <si>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</si>
  <si>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</si>
  <si>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</si>
  <si>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</si>
  <si>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</si>
  <si>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</si>
  <si>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</si>
  <si>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</si>
  <si>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</si>
  <si>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</si>
  <si>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</si>
  <si>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</si>
  <si>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</si>
  <si>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</si>
  <si>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</si>
  <si>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</si>
  <si>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</si>
  <si>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</si>
  <si>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</si>
  <si>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</si>
  <si>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</si>
  <si>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</si>
  <si>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</si>
  <si>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</si>
  <si>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</si>
  <si>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</si>
  <si>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</si>
  <si>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</si>
  <si>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</si>
  <si>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</si>
  <si>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</si>
  <si>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</si>
  <si>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</si>
  <si>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</si>
  <si>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</si>
  <si>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</si>
  <si>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</si>
  <si>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</si>
  <si>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</si>
  <si>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</si>
  <si>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</si>
  <si>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</si>
  <si>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</si>
  <si>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</si>
  <si>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</si>
  <si>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</si>
  <si>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</si>
  <si>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</si>
  <si>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</si>
  <si>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</si>
  <si>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</si>
  <si>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</si>
  <si>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</si>
  <si>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</si>
  <si>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</si>
  <si>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</si>
  <si>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</si>
  <si>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</si>
  <si>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</si>
  <si>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</si>
  <si>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</si>
  <si>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</si>
  <si>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</si>
  <si>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</si>
  <si>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</si>
  <si>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</si>
  <si>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</si>
  <si>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</si>
  <si>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</si>
  <si>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</si>
  <si>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</si>
  <si>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</si>
  <si>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</si>
  <si>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</si>
  <si>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</si>
  <si>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</si>
  <si>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</si>
  <si>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</si>
  <si>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</si>
  <si>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</si>
  <si>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</si>
  <si>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</si>
  <si>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</si>
  <si>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</si>
  <si>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</si>
  <si>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</si>
  <si>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</si>
  <si>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</si>
  <si>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</si>
  <si>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</si>
  <si>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</si>
  <si>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</si>
  <si>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</si>
  <si>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</si>
  <si>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</si>
  <si>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</si>
  <si>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</si>
  <si>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</si>
  <si>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</si>
  <si>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</si>
  <si>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</si>
  <si>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</si>
  <si>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</si>
  <si>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</si>
  <si>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</si>
  <si>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</si>
  <si>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</si>
  <si>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</si>
  <si>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</si>
  <si>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</si>
  <si>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</si>
  <si>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</si>
  <si>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</si>
  <si>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</si>
  <si>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</si>
  <si>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</si>
  <si>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</si>
  <si>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</si>
  <si>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</si>
  <si>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</si>
  <si>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</si>
  <si>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</si>
  <si>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</si>
  <si>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</si>
  <si>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</si>
  <si>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</si>
  <si>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</si>
  <si>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</si>
  <si>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</si>
  <si>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</si>
  <si>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</si>
  <si>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</si>
  <si>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</si>
  <si>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</si>
  <si>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</si>
  <si>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</si>
  <si>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</si>
  <si>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</si>
  <si>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</si>
  <si>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</si>
  <si>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</si>
  <si>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</si>
  <si>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</si>
  <si>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</si>
  <si>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</si>
  <si>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</si>
  <si>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</si>
  <si>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</si>
  <si>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</si>
  <si>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</si>
  <si>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</si>
  <si>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</si>
  <si>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</si>
  <si>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</si>
  <si>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</si>
  <si>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</si>
  <si>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</si>
  <si>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</si>
  <si>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</si>
  <si>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</si>
  <si>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</si>
  <si>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</si>
  <si>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</si>
  <si>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</si>
  <si>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</si>
  <si>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</si>
  <si>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</si>
  <si>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</si>
  <si>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</si>
  <si>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</si>
  <si>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</si>
  <si>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</si>
  <si>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</si>
  <si>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</si>
  <si>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</si>
  <si>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</si>
  <si>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</si>
  <si>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</si>
  <si>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</si>
  <si>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</si>
  <si>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</si>
  <si>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</si>
  <si>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</si>
  <si>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</si>
  <si>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</si>
  <si>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</si>
  <si>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</si>
  <si>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</si>
  <si>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</si>
  <si>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</si>
  <si>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</si>
  <si>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</si>
  <si>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</si>
  <si>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</si>
  <si>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</si>
  <si>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</si>
  <si>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</si>
  <si>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</si>
  <si>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</si>
  <si>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</si>
  <si>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</si>
  <si>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</si>
  <si>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</si>
  <si>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</si>
  <si>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</si>
  <si>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</si>
  <si>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</si>
  <si>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</si>
  <si>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</si>
  <si>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</si>
  <si>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</si>
  <si>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</si>
  <si>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</si>
  <si>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</si>
  <si>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</si>
  <si>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</si>
  <si>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</si>
  <si>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</si>
  <si>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</si>
  <si>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</si>
  <si>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</si>
  <si>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</si>
  <si>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</si>
  <si>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</si>
  <si>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</si>
  <si>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</si>
  <si>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</si>
  <si>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</si>
  <si>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</si>
  <si>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</si>
  <si>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</si>
  <si>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</si>
  <si>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</si>
  <si>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</si>
  <si>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</si>
  <si>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</si>
  <si>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</si>
  <si>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</si>
  <si>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</si>
  <si>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</si>
  <si>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</si>
  <si>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</si>
  <si>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</si>
  <si>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</si>
  <si>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</si>
  <si>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</si>
  <si>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</si>
  <si>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</si>
  <si>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</si>
  <si>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</si>
  <si>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</si>
  <si>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</si>
  <si>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</si>
  <si>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</si>
  <si>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</si>
  <si>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</si>
  <si>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</si>
  <si>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</si>
  <si>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</si>
  <si>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</si>
  <si>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</si>
  <si>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</si>
  <si>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</si>
  <si>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</si>
  <si>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</si>
  <si>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</si>
  <si>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</si>
  <si>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</si>
  <si>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</si>
  <si>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</si>
  <si>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</si>
  <si>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</si>
  <si>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</si>
  <si>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</si>
  <si>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</si>
  <si>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</si>
  <si>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</si>
  <si>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</si>
  <si>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</si>
  <si>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</si>
  <si>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</si>
  <si>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</si>
  <si>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</si>
  <si>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</si>
  <si>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</si>
  <si>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</si>
  <si>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</si>
  <si>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</si>
  <si>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</si>
  <si>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</si>
  <si>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</si>
  <si>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</si>
  <si>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</si>
  <si>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</si>
  <si>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</si>
  <si>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</si>
  <si>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</si>
  <si>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</si>
  <si>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</si>
  <si>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</si>
  <si>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</si>
  <si>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</si>
  <si>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</si>
  <si>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</si>
  <si>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</si>
  <si>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</si>
  <si>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</si>
  <si>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</si>
  <si>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</si>
  <si>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</si>
  <si>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</si>
  <si>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</si>
  <si>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</si>
  <si>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</si>
  <si>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</si>
  <si>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</si>
  <si>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</si>
  <si>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</si>
  <si>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</si>
  <si>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</si>
  <si>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</si>
  <si>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</si>
  <si>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</si>
  <si>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</si>
  <si>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</si>
  <si>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</si>
  <si>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</si>
  <si>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</si>
  <si>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</si>
  <si>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</si>
  <si>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</si>
  <si>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</si>
  <si>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</si>
  <si>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</si>
  <si>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</si>
  <si>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</si>
  <si>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</si>
  <si>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</si>
  <si>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</si>
  <si>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</si>
  <si>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</si>
  <si>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</si>
  <si>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</si>
  <si>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</si>
  <si>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</si>
  <si>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</si>
  <si>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</si>
  <si>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</si>
  <si>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</si>
  <si>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</si>
  <si>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</si>
  <si>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</si>
  <si>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</si>
  <si>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</si>
  <si>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</si>
  <si>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</si>
  <si>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</si>
  <si>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</si>
  <si>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</si>
  <si>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</si>
  <si>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</si>
  <si>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</si>
  <si>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</si>
  <si>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</si>
  <si>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</si>
  <si>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</si>
  <si>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</si>
  <si>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</si>
  <si>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</si>
  <si>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</si>
  <si>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</si>
  <si>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</si>
  <si>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</si>
  <si>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</si>
  <si>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</si>
  <si>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</si>
  <si>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</si>
  <si>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</si>
  <si>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</si>
  <si>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</si>
  <si>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</si>
  <si>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</si>
  <si>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</si>
  <si>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</si>
  <si>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</si>
  <si>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</si>
  <si>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</si>
  <si>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</si>
  <si>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</si>
  <si>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</si>
  <si>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</si>
  <si>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</si>
  <si>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</si>
  <si>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</si>
  <si>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</si>
  <si>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</si>
  <si>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</si>
  <si>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</si>
  <si>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</si>
  <si>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</si>
  <si>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</si>
  <si>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</si>
  <si>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</si>
  <si>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</si>
  <si>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</si>
  <si>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</si>
  <si>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</si>
  <si>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</si>
  <si>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</si>
  <si>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</si>
  <si>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</si>
  <si>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</si>
  <si>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</si>
  <si>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</si>
  <si>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</si>
  <si>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</si>
  <si>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</si>
  <si>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</si>
  <si>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</si>
  <si>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</si>
  <si>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</si>
  <si>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</si>
  <si>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</si>
  <si>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</si>
  <si>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</si>
  <si>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</si>
  <si>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</si>
  <si>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</si>
  <si>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</si>
  <si>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</si>
  <si>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</si>
  <si>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</si>
  <si>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</si>
  <si>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</si>
  <si>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</si>
  <si>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</si>
  <si>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</si>
  <si>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</si>
  <si>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</si>
  <si>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</si>
  <si>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</si>
  <si>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</si>
  <si>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</si>
  <si>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</si>
  <si>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</si>
  <si>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</si>
  <si>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</si>
  <si>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</si>
  <si>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</si>
  <si>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</si>
  <si>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</si>
  <si>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</si>
  <si>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</si>
  <si>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</si>
  <si>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</si>
  <si>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</si>
  <si>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</si>
  <si>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</si>
  <si>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</si>
  <si>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</si>
  <si>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</si>
  <si>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</si>
  <si>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</si>
  <si>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</si>
  <si>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</si>
  <si>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</si>
  <si>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</si>
  <si>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</si>
  <si>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</si>
  <si>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</si>
  <si>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</si>
  <si>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</si>
  <si>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</si>
  <si>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</si>
  <si>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</si>
  <si>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</si>
  <si>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</si>
  <si>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</si>
  <si>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</si>
  <si>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</si>
  <si>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</si>
  <si>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</si>
  <si>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</si>
  <si>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</si>
  <si>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</si>
  <si>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</si>
  <si>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</si>
  <si>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</si>
  <si>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</si>
  <si>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</si>
  <si>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</si>
  <si>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</si>
  <si>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</si>
  <si>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</si>
  <si>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</si>
  <si>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</si>
  <si>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</si>
  <si>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</si>
  <si>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</si>
  <si>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</si>
  <si>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</si>
  <si>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</si>
  <si>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</si>
  <si>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</si>
  <si>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</si>
  <si>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</si>
  <si>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</si>
  <si>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</si>
  <si>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</si>
  <si>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</si>
  <si>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</si>
  <si>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</si>
  <si>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</si>
  <si>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</si>
  <si>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</si>
  <si>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</si>
  <si>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</si>
  <si>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</si>
  <si>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</si>
  <si>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</si>
  <si>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</si>
  <si>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</si>
  <si>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</si>
  <si>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</si>
  <si>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</si>
  <si>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</si>
  <si>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</si>
  <si>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</si>
  <si>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</si>
  <si>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</si>
  <si>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</si>
  <si>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</si>
  <si>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</si>
  <si>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</si>
  <si>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</si>
  <si>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</si>
  <si>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</si>
  <si>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</si>
  <si>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</si>
  <si>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</si>
  <si>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</si>
  <si>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</si>
  <si>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</si>
  <si>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</si>
  <si>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</si>
  <si>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</si>
  <si>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</si>
  <si>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</si>
  <si>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</si>
  <si>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</si>
  <si>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</si>
  <si>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</si>
  <si>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</si>
  <si>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</si>
  <si>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</si>
  <si>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</si>
  <si>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</si>
  <si>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</si>
  <si>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</si>
  <si>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</si>
  <si>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</si>
  <si>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</si>
  <si>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</si>
  <si>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</si>
  <si>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</si>
  <si>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</si>
  <si>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</si>
  <si>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</si>
  <si>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</si>
  <si>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</si>
  <si>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</si>
  <si>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</si>
  <si>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</si>
  <si>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</si>
  <si>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</si>
  <si>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</si>
  <si>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</si>
  <si>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</si>
  <si>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</si>
  <si>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</si>
  <si>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</si>
  <si>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</si>
  <si>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</si>
  <si>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</si>
  <si>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</si>
  <si>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</si>
  <si>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</si>
  <si>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</si>
  <si>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</si>
  <si>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</si>
  <si>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</si>
  <si>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</si>
  <si>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</si>
  <si>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</si>
  <si>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</si>
  <si>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</si>
  <si>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</si>
  <si>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</si>
  <si>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</si>
  <si>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</si>
  <si>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</si>
  <si>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</si>
  <si>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</si>
  <si>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</si>
  <si>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</si>
  <si>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</si>
  <si>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</si>
  <si>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</si>
  <si>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</si>
  <si>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</si>
  <si>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</si>
  <si>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</si>
  <si>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</si>
  <si>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</si>
  <si>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</si>
  <si>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</si>
  <si>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</si>
  <si>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</si>
  <si>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</si>
  <si>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</si>
  <si>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</si>
  <si>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</si>
  <si>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</si>
  <si>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</si>
  <si>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</si>
  <si>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</si>
  <si>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</si>
  <si>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</si>
  <si>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</si>
  <si>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</si>
  <si>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</si>
  <si>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</si>
  <si>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</si>
  <si>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</si>
  <si>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</si>
  <si>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</si>
  <si>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</si>
  <si>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</si>
  <si>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</si>
  <si>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</si>
  <si>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</si>
  <si>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</si>
  <si>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</si>
  <si>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</si>
  <si>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</si>
  <si>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</si>
  <si>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</si>
  <si>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</si>
  <si>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</si>
  <si>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</si>
  <si>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</si>
  <si>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</si>
  <si>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</si>
  <si>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</si>
  <si>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</si>
  <si>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</si>
  <si>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</si>
  <si>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</si>
  <si>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</si>
  <si>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</si>
  <si>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</si>
  <si>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</si>
  <si>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</si>
  <si>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</si>
  <si>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</si>
  <si>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</si>
  <si>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</si>
  <si>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</si>
  <si>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</si>
  <si>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</si>
  <si>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</si>
  <si>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</si>
  <si>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</si>
  <si>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</si>
  <si>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</si>
  <si>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</si>
  <si>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</si>
  <si>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</si>
  <si>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</si>
  <si>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</si>
  <si>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</si>
  <si>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</si>
  <si>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</si>
  <si>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</si>
  <si>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</si>
  <si>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</si>
  <si>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</si>
  <si>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</si>
  <si>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</si>
  <si>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</si>
  <si>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</si>
  <si>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</si>
  <si>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</si>
  <si>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</si>
  <si>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</si>
  <si>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</si>
  <si>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</si>
  <si>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</si>
  <si>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</si>
  <si>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</si>
  <si>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</si>
  <si>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</si>
  <si>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</si>
  <si>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</si>
  <si>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</si>
  <si>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</si>
  <si>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</si>
  <si>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</si>
  <si>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</si>
  <si>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</si>
  <si>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</si>
  <si>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</si>
  <si>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</si>
  <si>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</si>
  <si>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</si>
  <si>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</si>
  <si>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</si>
  <si>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</si>
  <si>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</si>
  <si>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</si>
  <si>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</si>
  <si>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</si>
  <si>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</si>
  <si>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</si>
  <si>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</si>
  <si>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</si>
  <si>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</si>
  <si>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</si>
  <si>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</si>
  <si>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</si>
  <si>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</si>
  <si>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</si>
  <si>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</si>
  <si>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</si>
  <si>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</si>
  <si>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</si>
  <si>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</si>
  <si>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</si>
  <si>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</si>
  <si>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</si>
  <si>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</si>
  <si>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</si>
  <si>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</si>
  <si>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</si>
  <si>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</si>
  <si>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</si>
  <si>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</si>
  <si>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</si>
  <si>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</si>
  <si>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</si>
  <si>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</si>
  <si>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</si>
  <si>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</si>
  <si>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</si>
  <si>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</si>
  <si>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</si>
  <si>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</si>
  <si>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</si>
  <si>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</si>
  <si>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</si>
  <si>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</si>
  <si>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</si>
  <si>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</si>
  <si>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</si>
  <si>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</si>
  <si>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</si>
  <si>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</si>
  <si>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</si>
  <si>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</si>
  <si>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</si>
  <si>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</si>
  <si>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</si>
  <si>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</si>
  <si>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</si>
  <si>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</si>
  <si>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</si>
  <si>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</si>
  <si>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</si>
  <si>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</si>
  <si>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</si>
  <si>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</si>
  <si>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</si>
  <si>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</si>
  <si>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</si>
  <si>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</si>
  <si>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</si>
  <si>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</si>
  <si>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</si>
  <si>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</si>
  <si>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</si>
  <si>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</si>
  <si>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</si>
  <si>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</si>
  <si>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</si>
  <si>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</si>
  <si>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</si>
  <si>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</si>
  <si>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</si>
  <si>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</si>
  <si>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</si>
  <si>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</si>
  <si>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</si>
  <si>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</si>
  <si>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</si>
  <si>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</si>
  <si>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</si>
  <si>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</si>
  <si>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</si>
  <si>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</si>
  <si>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</si>
  <si>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</si>
  <si>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</si>
  <si>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</si>
  <si>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</si>
  <si>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</si>
  <si>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</si>
  <si>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</si>
  <si>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</si>
  <si>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</si>
  <si>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</si>
  <si>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</si>
  <si>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</si>
  <si>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</si>
  <si>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</si>
  <si>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</si>
  <si>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</si>
  <si>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</si>
  <si>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</si>
  <si>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</si>
  <si>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</si>
  <si>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</si>
  <si>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</si>
  <si>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</si>
  <si>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</si>
  <si>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</si>
  <si>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</si>
  <si>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</si>
  <si>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</si>
  <si>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</si>
  <si>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</si>
  <si>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</si>
  <si>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</si>
  <si>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</si>
  <si>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</si>
  <si>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</si>
  <si>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</si>
  <si>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</si>
  <si>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</si>
  <si>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</si>
  <si>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</si>
  <si>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</si>
  <si>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</si>
  <si>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</si>
  <si>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</si>
  <si>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</si>
  <si>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</si>
  <si>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</si>
  <si>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</si>
  <si>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</si>
  <si>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</si>
  <si>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</si>
  <si>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</si>
  <si>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</si>
  <si>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</si>
  <si>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</si>
  <si>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</si>
  <si>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</si>
  <si>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</si>
  <si>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</si>
  <si>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</si>
  <si>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</si>
  <si>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</si>
  <si>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</si>
  <si>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</si>
  <si>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</si>
  <si>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</si>
  <si>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</si>
  <si>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</si>
  <si>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</si>
  <si>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</si>
  <si>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</si>
  <si>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</si>
  <si>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</si>
  <si>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</si>
  <si>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</si>
  <si>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</si>
  <si>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</si>
  <si>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</si>
  <si>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</si>
  <si>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</si>
  <si>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</si>
  <si>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</si>
  <si>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</si>
  <si>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</si>
  <si>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</si>
  <si>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</si>
  <si>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</si>
  <si>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</si>
  <si>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</si>
  <si>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</si>
  <si>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</si>
  <si>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</si>
  <si>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</si>
  <si>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</si>
  <si>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</si>
  <si>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</si>
  <si>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</si>
  <si>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</si>
  <si>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</si>
  <si>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</si>
  <si>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</si>
  <si>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</si>
  <si>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</si>
  <si>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</si>
  <si>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</si>
  <si>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</si>
  <si>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</si>
  <si>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</si>
  <si>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</si>
  <si>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</si>
  <si>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</si>
  <si>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</si>
  <si>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</si>
  <si>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</si>
  <si>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</si>
  <si>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</si>
  <si>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</si>
  <si>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</si>
  <si>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</si>
  <si>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</si>
  <si>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</si>
  <si>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</si>
  <si>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</si>
  <si>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</si>
  <si>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</si>
  <si>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</si>
  <si>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</si>
  <si>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</si>
  <si>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</si>
  <si>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</si>
  <si>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</si>
  <si>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</si>
  <si>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</si>
  <si>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</si>
  <si>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</si>
  <si>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</si>
  <si>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</si>
  <si>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</si>
  <si>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</si>
  <si>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</si>
  <si>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</si>
  <si>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</si>
  <si>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</si>
  <si>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</si>
  <si>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</si>
  <si>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</si>
  <si>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</si>
  <si>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</si>
  <si>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</si>
  <si>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</si>
  <si>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</si>
  <si>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</si>
  <si>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</si>
  <si>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</si>
  <si>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</si>
  <si>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</si>
  <si>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</si>
  <si>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</si>
  <si>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</si>
  <si>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</si>
  <si>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</si>
  <si>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</si>
  <si>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</si>
  <si>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</si>
  <si>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</si>
  <si>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</si>
  <si>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</si>
  <si>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</si>
  <si>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</si>
  <si>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</si>
  <si>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</si>
  <si>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</si>
  <si>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</si>
  <si>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</si>
  <si>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</si>
  <si>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</si>
  <si>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</si>
  <si>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</si>
  <si>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</si>
  <si>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</si>
  <si>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</si>
  <si>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</si>
  <si>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</si>
  <si>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</si>
  <si>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</si>
  <si>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</si>
  <si>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</si>
  <si>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</si>
  <si>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</si>
  <si>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</si>
  <si>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</si>
  <si>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</si>
  <si>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</si>
  <si>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</si>
  <si>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</si>
  <si>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</si>
  <si>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</si>
  <si>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</si>
  <si>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</si>
  <si>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</si>
  <si>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</si>
  <si>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</si>
  <si>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</si>
  <si>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</si>
  <si>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</si>
  <si>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</si>
  <si>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</si>
  <si>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</si>
  <si>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</si>
  <si>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</si>
  <si>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</si>
  <si>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</si>
  <si>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</si>
  <si>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</si>
  <si>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</si>
  <si>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</si>
  <si>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</si>
  <si>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</si>
  <si>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</si>
  <si>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</si>
  <si>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</si>
  <si>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</si>
  <si>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</si>
  <si>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</si>
  <si>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</si>
  <si>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</si>
  <si>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</si>
  <si>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</si>
  <si>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</si>
  <si>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</si>
  <si>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</si>
  <si>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</si>
  <si>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</si>
  <si>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</si>
  <si>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</si>
  <si>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</si>
  <si>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</si>
  <si>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</si>
  <si>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</si>
  <si>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</si>
  <si>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</si>
  <si>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</si>
  <si>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</si>
  <si>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</si>
  <si>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</si>
  <si>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</si>
  <si>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</si>
  <si>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</si>
  <si>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</si>
  <si>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</si>
  <si>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</si>
  <si>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</si>
  <si>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</si>
  <si>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</si>
  <si>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</si>
  <si>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</si>
  <si>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</si>
  <si>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</si>
  <si>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</si>
  <si>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</si>
  <si>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</si>
  <si>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</si>
  <si>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</si>
  <si>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</si>
  <si>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</si>
  <si>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</si>
  <si>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</si>
  <si>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</si>
  <si>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</si>
  <si>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</si>
  <si>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</si>
  <si>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</si>
  <si>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</si>
  <si>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</si>
  <si>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</si>
  <si>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</si>
  <si>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</si>
  <si>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</si>
  <si>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</si>
  <si>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</si>
  <si>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</si>
  <si>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</si>
  <si>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</si>
  <si>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</si>
  <si>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</si>
  <si>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</si>
  <si>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</si>
  <si>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</si>
  <si>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</si>
  <si>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</si>
  <si>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</si>
  <si>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</si>
  <si>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</si>
  <si>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</si>
  <si>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</si>
  <si>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</si>
  <si>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</si>
  <si>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</si>
  <si>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</si>
  <si>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</si>
  <si>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</si>
  <si>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</si>
  <si>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</si>
  <si>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</si>
  <si>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</si>
  <si>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</si>
  <si>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</si>
  <si>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</si>
  <si>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</si>
  <si>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</si>
  <si>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</si>
  <si>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</si>
  <si>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</si>
  <si>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</si>
  <si>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</si>
  <si>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</si>
  <si>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</si>
  <si>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</si>
  <si>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</si>
  <si>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</si>
  <si>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</si>
  <si>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</si>
  <si>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</si>
  <si>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</si>
  <si>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</si>
  <si>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</si>
  <si>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</si>
  <si>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</si>
  <si>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</si>
  <si>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</si>
  <si>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</si>
  <si>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</si>
  <si>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</si>
  <si>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</si>
  <si>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</si>
  <si>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</si>
  <si>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</si>
  <si>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</si>
  <si>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</si>
  <si>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</si>
  <si>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</si>
  <si>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</si>
  <si>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</si>
  <si>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</si>
  <si>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</si>
  <si>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</si>
  <si>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</si>
  <si>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</si>
  <si>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</si>
  <si>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</si>
  <si>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</si>
  <si>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</si>
  <si>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</si>
  <si>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</si>
  <si>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</si>
  <si>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</si>
  <si>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</si>
  <si>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</si>
  <si>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</si>
  <si>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</si>
  <si>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</si>
  <si>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</si>
  <si>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</si>
  <si>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</si>
  <si>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</si>
  <si>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</si>
  <si>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</si>
  <si>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</si>
  <si>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</si>
  <si>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</si>
  <si>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</si>
  <si>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</si>
  <si>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</si>
  <si>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</si>
  <si>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</si>
  <si>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</si>
  <si>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</si>
  <si>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</si>
  <si>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</si>
  <si>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</si>
  <si>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</si>
  <si>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</si>
  <si>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</si>
  <si>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</si>
  <si>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</si>
  <si>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</si>
  <si>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</si>
  <si>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</si>
  <si>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</si>
  <si>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</si>
  <si>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</si>
  <si>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</si>
  <si>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</si>
  <si>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</si>
  <si>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</si>
  <si>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</si>
  <si>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</si>
  <si>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</si>
  <si>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</si>
  <si>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</si>
  <si>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</si>
  <si>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</si>
  <si>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</si>
  <si>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</si>
  <si>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</si>
  <si>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</si>
  <si>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</si>
  <si>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</si>
  <si>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</si>
  <si>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</si>
  <si>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</si>
  <si>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</si>
  <si>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</si>
  <si>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</si>
  <si>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</si>
  <si>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</si>
  <si>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</si>
  <si>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</si>
  <si>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</si>
  <si>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</si>
  <si>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</si>
  <si>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</si>
  <si>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</si>
  <si>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</si>
  <si>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</si>
  <si>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</si>
  <si>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</si>
  <si>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</si>
  <si>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</si>
  <si>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</si>
  <si>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</si>
  <si>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</si>
  <si>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</si>
  <si>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</si>
  <si>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</si>
  <si>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</si>
  <si>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</si>
  <si>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</si>
  <si>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</si>
  <si>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</si>
  <si>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</si>
  <si>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</si>
  <si>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</si>
  <si>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</si>
  <si>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</si>
  <si>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</si>
  <si>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</si>
  <si>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</si>
  <si>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</si>
  <si>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</si>
  <si>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</si>
  <si>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</si>
  <si>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</si>
  <si>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</si>
  <si>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</si>
  <si>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</si>
  <si>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</si>
  <si>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</si>
  <si>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</si>
  <si>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</si>
  <si>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</si>
  <si>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</si>
  <si>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</si>
  <si>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</si>
  <si>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</si>
  <si>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</si>
  <si>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</si>
  <si>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</si>
  <si>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</si>
  <si>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</si>
  <si>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</si>
  <si>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</si>
  <si>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</si>
  <si>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</si>
  <si>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</si>
  <si>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</si>
  <si>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</si>
  <si>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</si>
  <si>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</si>
  <si>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</si>
  <si>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</si>
  <si>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</si>
  <si>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</si>
  <si>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</si>
  <si>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</si>
  <si>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</si>
  <si>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</si>
  <si>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</si>
  <si>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</si>
  <si>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</si>
  <si>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</si>
  <si>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</si>
  <si>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</si>
  <si>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</si>
  <si>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</si>
  <si>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</si>
  <si>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</si>
  <si>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</si>
  <si>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</si>
  <si>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</si>
  <si>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</si>
  <si>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</si>
  <si>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</si>
  <si>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</si>
  <si>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</si>
  <si>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</si>
  <si>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</si>
  <si>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</si>
  <si>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</si>
  <si>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</si>
  <si>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</si>
  <si>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</si>
  <si>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</si>
  <si>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</si>
  <si>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</si>
  <si>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</si>
  <si>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</si>
  <si>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</si>
  <si>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</si>
  <si>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</si>
  <si>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</si>
  <si>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</si>
  <si>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</si>
  <si>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</si>
  <si>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</si>
  <si>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</si>
  <si>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</si>
  <si>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</si>
  <si>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</si>
  <si>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</si>
  <si>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</si>
  <si>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</si>
  <si>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</si>
  <si>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</si>
  <si>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</si>
  <si>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</si>
  <si>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</si>
  <si>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</si>
  <si>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</si>
  <si>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</si>
  <si>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</si>
  <si>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</si>
  <si>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</si>
  <si>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</si>
  <si>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</si>
  <si>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</si>
  <si>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</si>
  <si>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</si>
  <si>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</si>
  <si>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</si>
  <si>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</si>
  <si>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</si>
  <si>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</si>
  <si>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</si>
  <si>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</si>
  <si>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</si>
  <si>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</si>
  <si>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</si>
  <si>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</si>
  <si>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</si>
  <si>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</si>
  <si>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</si>
  <si>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</si>
  <si>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</si>
  <si>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</si>
  <si>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</si>
  <si>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</si>
  <si>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</si>
  <si>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</si>
  <si>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</si>
  <si>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</si>
  <si>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</si>
  <si>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</si>
  <si>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</si>
  <si>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</si>
  <si>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</si>
  <si>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</si>
  <si>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</si>
  <si>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</si>
  <si>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</si>
  <si>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</si>
  <si>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</si>
  <si>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</si>
  <si>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</si>
  <si>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</si>
  <si>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</si>
  <si>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</si>
  <si>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</si>
  <si>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</si>
  <si>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</si>
  <si>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</si>
  <si>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</si>
  <si>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</si>
  <si>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</si>
  <si>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</si>
  <si>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</si>
  <si>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</si>
  <si>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</si>
  <si>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</si>
  <si>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</si>
  <si>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</si>
  <si>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</si>
  <si>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</si>
  <si>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</si>
  <si>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</si>
  <si>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</si>
  <si>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</si>
  <si>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</si>
  <si>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</si>
  <si>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</si>
  <si>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</si>
  <si>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</si>
  <si>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</si>
  <si>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</si>
  <si>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</si>
  <si>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</si>
  <si>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</si>
  <si>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</si>
  <si>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</si>
  <si>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</si>
  <si>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</si>
  <si>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</si>
  <si>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</si>
  <si>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</si>
  <si>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</si>
  <si>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</si>
  <si>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</si>
  <si>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</si>
  <si>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</si>
  <si>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</si>
  <si>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</si>
  <si>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</si>
  <si>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</si>
  <si>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</si>
  <si>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</si>
  <si>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</si>
  <si>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</si>
  <si>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</si>
  <si>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</si>
  <si>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</si>
  <si>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</si>
  <si>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</si>
  <si>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</si>
  <si>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</si>
  <si>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</si>
  <si>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</si>
  <si>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</si>
  <si>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</si>
  <si>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</si>
  <si>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</si>
  <si>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</si>
  <si>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</si>
  <si>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</si>
  <si>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</si>
  <si>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</si>
  <si>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</si>
  <si>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</si>
  <si>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</si>
  <si>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</si>
  <si>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</si>
  <si>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</si>
  <si>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</si>
  <si>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</si>
  <si>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</si>
  <si>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</si>
  <si>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</si>
  <si>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</si>
  <si>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</si>
  <si>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</si>
  <si>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</si>
  <si>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</si>
  <si>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</si>
  <si>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</si>
  <si>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</si>
  <si>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</si>
  <si>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</si>
  <si>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</si>
  <si>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</si>
  <si>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</si>
  <si>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</si>
  <si>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</si>
  <si>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</si>
  <si>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</si>
  <si>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</si>
  <si>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</si>
  <si>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</si>
  <si>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</si>
  <si>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</si>
  <si>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</si>
  <si>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</si>
  <si>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</si>
  <si>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</si>
  <si>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</si>
  <si>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</si>
  <si>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</si>
  <si>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</si>
  <si>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</si>
  <si>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</si>
  <si>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</si>
  <si>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</si>
  <si>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</si>
  <si>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</si>
  <si>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</si>
  <si>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</si>
  <si>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</si>
  <si>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</si>
  <si>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</si>
  <si>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</si>
  <si>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</si>
  <si>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</si>
  <si>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</si>
  <si>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</si>
  <si>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</si>
  <si>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</si>
  <si>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</si>
  <si>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</si>
  <si>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</si>
  <si>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</si>
  <si>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</si>
  <si>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</si>
  <si>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</si>
  <si>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</si>
  <si>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</si>
  <si>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</si>
  <si>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</si>
  <si>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</si>
  <si>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</si>
  <si>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</si>
  <si>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</si>
  <si>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</si>
  <si>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</si>
  <si>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</si>
  <si>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</si>
  <si>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</si>
  <si>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</si>
  <si>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</si>
  <si>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</si>
  <si>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</si>
  <si>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</si>
  <si>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</si>
  <si>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</si>
  <si>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</si>
  <si>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</si>
  <si>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</si>
  <si>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</si>
  <si>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</si>
  <si>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</si>
  <si>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</si>
  <si>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</si>
  <si>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</si>
  <si>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</si>
  <si>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</si>
  <si>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</si>
  <si>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</si>
  <si>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</si>
  <si>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</si>
  <si>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</si>
  <si>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</si>
  <si>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</si>
  <si>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</si>
  <si>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</si>
  <si>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</si>
  <si>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</si>
  <si>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</si>
  <si>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</si>
  <si>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</si>
  <si>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</si>
  <si>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</si>
  <si>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</si>
  <si>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</si>
  <si>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</si>
  <si>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</si>
  <si>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</si>
  <si>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</si>
  <si>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</si>
  <si>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</si>
  <si>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</si>
  <si>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</si>
  <si>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</si>
  <si>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</si>
  <si>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</si>
  <si>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</si>
  <si>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</si>
  <si>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</si>
  <si>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</si>
  <si>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</si>
  <si>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</si>
  <si>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</si>
  <si>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</si>
  <si>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</si>
  <si>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</si>
  <si>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</si>
  <si>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</si>
  <si>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</si>
  <si>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</si>
  <si>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</si>
  <si>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</si>
  <si>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</si>
  <si>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</si>
  <si>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</si>
  <si>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</si>
  <si>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</si>
  <si>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</si>
  <si>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</si>
  <si>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</si>
  <si>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</si>
  <si>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</si>
  <si>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</si>
  <si>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</si>
  <si>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</si>
  <si>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</si>
  <si>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</si>
  <si>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</si>
  <si>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</si>
  <si>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</si>
  <si>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</si>
  <si>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</si>
  <si>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</si>
  <si>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</si>
  <si>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</si>
  <si>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</si>
  <si>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</si>
  <si>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</si>
  <si>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</si>
  <si>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</si>
  <si>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</si>
  <si>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</si>
  <si>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</si>
  <si>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</si>
  <si>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</si>
  <si>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</si>
  <si>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</si>
  <si>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</si>
  <si>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</si>
  <si>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</si>
  <si>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</si>
  <si>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</si>
  <si>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</si>
  <si>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</si>
  <si>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</si>
  <si>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</si>
  <si>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</si>
  <si>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</si>
  <si>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</si>
  <si>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</si>
  <si>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</si>
  <si>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</si>
  <si>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</si>
  <si>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</si>
  <si>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</si>
  <si>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</si>
  <si>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</si>
  <si>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</si>
  <si>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</si>
  <si>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</si>
  <si>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</si>
  <si>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</si>
  <si>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</si>
  <si>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</si>
  <si>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</si>
  <si>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</si>
  <si>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</si>
  <si>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</si>
  <si>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</si>
  <si>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</si>
  <si>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</si>
  <si>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</si>
  <si>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</si>
  <si>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</si>
  <si>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</si>
  <si>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</si>
  <si>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</si>
  <si>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</si>
  <si>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</si>
  <si>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</si>
  <si>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</si>
  <si>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</si>
  <si>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</si>
  <si>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</si>
  <si>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</si>
  <si>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</si>
  <si>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</si>
  <si>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</si>
  <si>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</si>
  <si>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</si>
  <si>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</si>
  <si>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</si>
  <si>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</si>
  <si>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</si>
  <si>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</si>
  <si>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</si>
  <si>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</si>
  <si>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</si>
  <si>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</si>
  <si>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</si>
  <si>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</si>
  <si>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</si>
  <si>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</si>
  <si>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</si>
  <si>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</si>
  <si>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</si>
  <si>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</si>
  <si>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</si>
  <si>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</si>
  <si>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</si>
  <si>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</si>
  <si>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</si>
  <si>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</si>
  <si>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</si>
  <si>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</si>
  <si>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</si>
  <si>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</si>
  <si>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</si>
  <si>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</si>
  <si>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</si>
  <si>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</si>
  <si>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</si>
  <si>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</si>
  <si>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</si>
  <si>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</si>
  <si>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</si>
  <si>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</si>
  <si>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</si>
  <si>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</si>
  <si>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</si>
  <si>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</si>
  <si>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</si>
  <si>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</si>
  <si>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</si>
  <si>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</si>
  <si>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</si>
  <si>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</si>
  <si>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</si>
  <si>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</si>
  <si>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</si>
  <si>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</si>
  <si>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</si>
  <si>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</si>
  <si>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</si>
  <si>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</si>
  <si>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</si>
  <si>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</si>
  <si>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</si>
  <si>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</si>
  <si>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</si>
  <si>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</si>
  <si>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</si>
  <si>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</si>
  <si>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</si>
  <si>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</si>
  <si>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</si>
  <si>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</si>
  <si>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</si>
  <si>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</si>
  <si>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</si>
  <si>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</si>
  <si>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</si>
  <si>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</si>
  <si>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</si>
  <si>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</si>
  <si>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</si>
  <si>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</si>
  <si>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</si>
  <si>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</si>
  <si>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</si>
  <si>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</si>
  <si>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</si>
  <si>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</si>
  <si>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</si>
  <si>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</si>
  <si>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</si>
  <si>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</si>
  <si>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</si>
  <si>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</si>
  <si>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</si>
  <si>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</si>
  <si>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</si>
  <si>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</si>
  <si>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</si>
  <si>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</si>
  <si>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</si>
  <si>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</si>
  <si>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</si>
  <si>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</si>
  <si>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</si>
  <si>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</si>
  <si>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</si>
  <si>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</si>
  <si>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</si>
  <si>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</si>
  <si>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</si>
  <si>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</si>
  <si>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</si>
  <si>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</si>
  <si>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</si>
  <si>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</si>
  <si>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</si>
  <si>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</si>
  <si>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</si>
  <si>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</si>
  <si>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</si>
  <si>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</si>
  <si>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</si>
  <si>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</si>
  <si>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</si>
  <si>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</si>
  <si>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</si>
  <si>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</si>
  <si>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</si>
  <si>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</si>
  <si>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</si>
  <si>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</si>
  <si>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</si>
  <si>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</si>
  <si>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</si>
  <si>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</si>
  <si>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</si>
  <si>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</si>
  <si>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</si>
  <si>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</si>
  <si>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</si>
  <si>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</si>
  <si>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</si>
  <si>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</si>
  <si>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</si>
  <si>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</si>
  <si>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</si>
  <si>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</si>
  <si>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</si>
  <si>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</si>
  <si>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</si>
  <si>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</si>
  <si>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</si>
  <si>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</si>
  <si>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</si>
  <si>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</si>
  <si>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</si>
  <si>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</si>
  <si>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</si>
  <si>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</si>
  <si>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</si>
  <si>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</si>
  <si>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</si>
  <si>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</si>
  <si>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</si>
  <si>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</si>
  <si>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</si>
  <si>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</si>
  <si>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</si>
  <si>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</si>
  <si>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</si>
  <si>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</si>
  <si>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</si>
  <si>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</si>
  <si>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</si>
  <si>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</si>
  <si>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</si>
  <si>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</si>
  <si>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</si>
  <si>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</si>
  <si>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</si>
  <si>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</si>
  <si>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</si>
  <si>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</si>
  <si>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</si>
  <si>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</si>
  <si>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</si>
  <si>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</si>
  <si>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</si>
  <si>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</si>
  <si>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</si>
  <si>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</si>
  <si>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</si>
  <si>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</si>
  <si>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</si>
  <si>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</si>
  <si>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</si>
  <si>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</si>
  <si>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</si>
  <si>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</si>
  <si>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</si>
  <si>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</si>
  <si>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</si>
  <si>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</si>
  <si>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</si>
  <si>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</si>
  <si>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</si>
  <si>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</si>
  <si>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</si>
  <si>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</si>
  <si>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</si>
  <si>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</si>
  <si>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</si>
  <si>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</si>
  <si>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</si>
  <si>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</si>
  <si>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</si>
  <si>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</si>
  <si>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</si>
  <si>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</si>
  <si>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</si>
  <si>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</si>
  <si>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</si>
  <si>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</si>
  <si>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</si>
  <si>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</si>
  <si>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</si>
  <si>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</si>
  <si>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</si>
  <si>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</si>
  <si>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</si>
  <si>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</si>
  <si>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</si>
  <si>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</si>
  <si>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</si>
  <si>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</si>
  <si>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</si>
  <si>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</si>
  <si>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</si>
  <si>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</si>
  <si>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</si>
  <si>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</si>
  <si>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</si>
  <si>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</si>
  <si>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</si>
  <si>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</si>
  <si>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</si>
  <si>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</si>
  <si>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</si>
  <si>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</si>
  <si>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</si>
  <si>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</si>
  <si>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</si>
  <si>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</si>
  <si>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</si>
  <si>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</si>
  <si>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</si>
  <si>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</si>
  <si>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</si>
  <si>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</si>
  <si>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</si>
  <si>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</si>
  <si>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</si>
  <si>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</si>
  <si>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</si>
  <si>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</si>
  <si>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</si>
  <si>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</si>
  <si>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</si>
  <si>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</si>
  <si>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</si>
  <si>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</si>
  <si>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</si>
  <si>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</si>
  <si>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</si>
  <si>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</si>
  <si>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</si>
  <si>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</si>
  <si>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</si>
  <si>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</si>
  <si>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</si>
  <si>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</si>
  <si>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</si>
  <si>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</si>
  <si>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</si>
  <si>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</si>
  <si>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</si>
  <si>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</si>
  <si>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</si>
  <si>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</si>
  <si>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</si>
  <si>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</si>
  <si>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</si>
  <si>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</si>
  <si>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</si>
  <si>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</si>
  <si>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</si>
  <si>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</si>
  <si>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</si>
  <si>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</si>
  <si>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</si>
  <si>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</si>
  <si>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</si>
  <si>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</si>
  <si>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</si>
  <si>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</si>
  <si>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</si>
  <si>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</si>
  <si>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</si>
  <si>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</si>
  <si>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</si>
  <si>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</si>
  <si>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</si>
  <si>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</si>
  <si>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</si>
  <si>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</si>
  <si>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</si>
  <si>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</si>
  <si>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</si>
  <si>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</si>
  <si>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</si>
  <si>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</si>
  <si>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</si>
  <si>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</si>
  <si>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</si>
  <si>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</si>
  <si>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</si>
  <si>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</si>
  <si>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</si>
  <si>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</si>
  <si>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</si>
  <si>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</si>
  <si>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</si>
  <si>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</si>
  <si>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</si>
  <si>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</si>
  <si>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</si>
  <si>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</si>
  <si>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</si>
  <si>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</si>
  <si>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</si>
  <si>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</si>
  <si>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</si>
  <si>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</si>
  <si>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</si>
  <si>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</si>
  <si>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</si>
  <si>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</si>
  <si>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</si>
  <si>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</si>
  <si>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</si>
  <si>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</si>
  <si>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</si>
  <si>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</si>
  <si>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</si>
  <si>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</si>
  <si>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</si>
  <si>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</si>
  <si>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</si>
  <si>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</si>
  <si>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</si>
  <si>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</si>
  <si>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</si>
  <si>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</si>
  <si>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</si>
  <si>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</si>
  <si>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</si>
  <si>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</si>
  <si>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</si>
  <si>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</si>
  <si>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</si>
  <si>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</si>
  <si>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</si>
  <si>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</si>
  <si>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</si>
  <si>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</si>
  <si>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</si>
  <si>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</si>
  <si>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</si>
  <si>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</si>
  <si>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</si>
  <si>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</si>
  <si>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</si>
  <si>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</si>
  <si>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</si>
  <si>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</si>
  <si>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</si>
  <si>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</si>
  <si>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</si>
  <si>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</si>
  <si>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</si>
  <si>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</si>
  <si>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</si>
  <si>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</si>
  <si>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</si>
  <si>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</si>
  <si>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</si>
  <si>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</si>
  <si>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</si>
  <si>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</si>
  <si>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</si>
  <si>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</si>
  <si>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</si>
  <si>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</si>
  <si>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</si>
  <si>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</si>
  <si>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</si>
  <si>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</si>
  <si>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</si>
  <si>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</si>
  <si>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</si>
  <si>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</si>
  <si>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</si>
  <si>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</si>
  <si>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</si>
  <si>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</si>
  <si>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</si>
  <si>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</si>
  <si>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</si>
  <si>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</si>
  <si>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</si>
  <si>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</si>
  <si>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</si>
  <si>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</si>
  <si>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</si>
  <si>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</si>
  <si>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</si>
  <si>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</si>
  <si>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</si>
  <si>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</si>
  <si>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</si>
  <si>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</si>
  <si>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</si>
  <si>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</si>
  <si>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</si>
  <si>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</si>
  <si>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</si>
  <si>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</si>
  <si>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</si>
  <si>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</si>
  <si>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</si>
  <si>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</si>
  <si>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</si>
  <si>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</si>
  <si>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</si>
  <si>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</si>
  <si>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</si>
  <si>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</si>
  <si>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</si>
  <si>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</si>
  <si>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</si>
  <si>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</si>
  <si>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</si>
  <si>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</si>
  <si>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</si>
  <si>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</si>
  <si>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</si>
  <si>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</si>
  <si>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</si>
  <si>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</si>
  <si>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</si>
  <si>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</si>
  <si>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</si>
  <si>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</si>
  <si>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</si>
  <si>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</si>
  <si>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</si>
  <si>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</si>
  <si>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</si>
  <si>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</si>
  <si>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</si>
  <si>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</si>
  <si>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</si>
  <si>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</si>
  <si>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</si>
  <si>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</si>
  <si>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</si>
  <si>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</si>
  <si>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</si>
  <si>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</si>
  <si>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</si>
  <si>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</si>
  <si>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</si>
  <si>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</si>
  <si>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</si>
  <si>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</si>
  <si>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</si>
  <si>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</si>
  <si>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</si>
  <si>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</si>
  <si>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</si>
  <si>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</si>
  <si>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</si>
  <si>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</si>
  <si>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</si>
  <si>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</si>
  <si>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</si>
  <si>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</si>
  <si>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</si>
  <si>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</si>
  <si>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</si>
  <si>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</si>
  <si>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</si>
  <si>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</si>
  <si>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</si>
  <si>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</si>
  <si>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</si>
  <si>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</si>
  <si>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</si>
  <si>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</si>
  <si>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</si>
  <si>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</si>
  <si>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</si>
  <si>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</si>
  <si>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</si>
  <si>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</si>
  <si>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</si>
  <si>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</si>
  <si>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</si>
  <si>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</si>
  <si>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</si>
  <si>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</si>
  <si>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</si>
  <si>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</si>
  <si>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</si>
  <si>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</si>
  <si>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</si>
  <si>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</si>
  <si>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</si>
  <si>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</si>
  <si>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</si>
  <si>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</si>
  <si>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</si>
  <si>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</si>
  <si>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</si>
  <si>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</si>
  <si>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</si>
  <si>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</si>
  <si>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</si>
  <si>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</si>
  <si>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</si>
  <si>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</si>
  <si>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</si>
  <si>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</si>
  <si>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</si>
  <si>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</si>
  <si>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</si>
  <si>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</si>
  <si>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</si>
  <si>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</si>
  <si>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</si>
  <si>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</si>
  <si>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</si>
  <si>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</si>
  <si>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</si>
  <si>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</si>
  <si>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</si>
  <si>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</si>
  <si>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</si>
  <si>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</si>
  <si>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</si>
  <si>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</si>
  <si>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</si>
  <si>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</si>
  <si>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</si>
  <si>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</si>
  <si>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</si>
  <si>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</si>
  <si>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</si>
  <si>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</si>
  <si>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</si>
  <si>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</si>
  <si>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</si>
  <si>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</si>
  <si>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</si>
  <si>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</si>
  <si>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</si>
  <si>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</si>
  <si>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</si>
  <si>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</si>
  <si>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</si>
  <si>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</si>
  <si>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</si>
  <si>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</si>
  <si>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</si>
  <si>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</si>
  <si>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</si>
  <si>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</si>
  <si>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</si>
  <si>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</si>
  <si>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</si>
  <si>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</si>
  <si>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</si>
  <si>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</si>
  <si>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</si>
  <si>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</si>
  <si>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</si>
  <si>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</si>
  <si>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</si>
  <si>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</si>
  <si>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</si>
  <si>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</si>
  <si>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</si>
  <si>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</si>
  <si>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</si>
  <si>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</si>
  <si>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</si>
  <si>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</si>
  <si>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</si>
  <si>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</si>
  <si>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</si>
  <si>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</si>
  <si>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</si>
  <si>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</si>
  <si>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</si>
  <si>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</si>
  <si>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</si>
  <si>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</si>
  <si>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</si>
  <si>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</si>
  <si>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</si>
  <si>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</si>
  <si>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</si>
  <si>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</si>
  <si>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</si>
  <si>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</si>
  <si>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</si>
  <si>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</si>
  <si>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</si>
  <si>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</si>
  <si>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</si>
  <si>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</si>
  <si>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</si>
  <si>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</si>
  <si>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</si>
  <si>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</si>
  <si>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</si>
  <si>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</si>
  <si>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</si>
  <si>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</si>
  <si>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</si>
  <si>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</si>
  <si>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</si>
  <si>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</si>
  <si>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</si>
  <si>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</si>
  <si>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</si>
  <si>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</si>
  <si>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</si>
  <si>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</si>
  <si>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</si>
  <si>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</si>
  <si>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</si>
  <si>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</si>
  <si>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</si>
  <si>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</si>
  <si>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</si>
  <si>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</si>
  <si>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</si>
  <si>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</si>
  <si>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</si>
  <si>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</si>
  <si>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</si>
  <si>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</si>
  <si>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</si>
  <si>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</si>
  <si>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</si>
  <si>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</si>
  <si>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</si>
  <si>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</si>
  <si>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</si>
  <si>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</si>
  <si>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</si>
  <si>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</si>
  <si>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</si>
  <si>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</si>
  <si>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</si>
  <si>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</si>
  <si>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</si>
  <si>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</si>
  <si>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</si>
  <si>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</si>
  <si>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</si>
  <si>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</si>
  <si>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</si>
  <si>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</si>
  <si>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</si>
  <si>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</si>
  <si>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</si>
  <si>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</si>
  <si>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</si>
  <si>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</si>
  <si>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</si>
  <si>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</si>
  <si>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</si>
  <si>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</si>
  <si>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</si>
  <si>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</si>
  <si>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</si>
  <si>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</si>
  <si>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</si>
  <si>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</si>
  <si>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</si>
  <si>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</si>
  <si>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</si>
  <si>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</si>
  <si>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</si>
  <si>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</si>
  <si>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</si>
  <si>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</si>
  <si>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</si>
  <si>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</si>
  <si>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</si>
  <si>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</si>
  <si>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</si>
  <si>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</si>
  <si>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</si>
  <si>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</si>
  <si>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</si>
  <si>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</si>
  <si>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</si>
  <si>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</si>
  <si>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</si>
  <si>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</si>
  <si>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</si>
  <si>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</si>
  <si>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</si>
  <si>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</si>
  <si>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</si>
  <si>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</si>
  <si>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</si>
  <si>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</si>
  <si>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</si>
  <si>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</si>
  <si>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</si>
  <si>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</si>
  <si>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</si>
  <si>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</si>
  <si>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</si>
  <si>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</si>
  <si>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</si>
  <si>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</si>
  <si>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</si>
  <si>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</si>
  <si>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</si>
  <si>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</si>
  <si>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</si>
  <si>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</si>
  <si>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</si>
  <si>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</si>
  <si>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</si>
  <si>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</si>
  <si>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</si>
  <si>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</si>
  <si>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</si>
  <si>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</si>
  <si>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</si>
  <si>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</si>
  <si>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</si>
  <si>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</si>
  <si>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</si>
  <si>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</si>
  <si>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</si>
  <si>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</si>
  <si>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</si>
  <si>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</si>
  <si>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</si>
  <si>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</si>
  <si>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</si>
  <si>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</si>
  <si>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</si>
  <si>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</si>
  <si>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</si>
  <si>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</si>
  <si>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</si>
  <si>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</si>
  <si>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</si>
  <si>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</si>
  <si>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</si>
  <si>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</si>
  <si>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</si>
  <si>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</si>
  <si>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</si>
  <si>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</si>
  <si>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</si>
  <si>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</si>
  <si>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</si>
  <si>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</si>
  <si>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</si>
  <si>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</si>
  <si>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</si>
  <si>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</si>
  <si>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</si>
  <si>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</si>
  <si>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</si>
  <si>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</si>
  <si>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</si>
  <si>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</si>
  <si>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</si>
  <si>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</si>
  <si>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</si>
  <si>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</si>
  <si>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</si>
  <si>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</si>
  <si>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</si>
  <si>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</si>
  <si>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</si>
  <si>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</si>
  <si>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</si>
  <si>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</si>
  <si>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</si>
  <si>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</si>
  <si>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</si>
  <si>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</si>
  <si>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</si>
  <si>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</si>
  <si>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</si>
  <si>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</si>
  <si>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</si>
  <si>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</si>
  <si>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</si>
  <si>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</si>
  <si>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</si>
  <si>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</si>
  <si>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</si>
  <si>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</si>
  <si>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</si>
  <si>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</si>
  <si>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</si>
  <si>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</si>
  <si>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</si>
  <si>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</si>
  <si>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</si>
  <si>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</si>
  <si>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</si>
  <si>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</si>
  <si>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</si>
  <si>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</si>
  <si>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</si>
  <si>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</si>
  <si>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</si>
  <si>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</si>
  <si>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</si>
  <si>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</si>
  <si>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</si>
  <si>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</si>
  <si>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</si>
  <si>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</si>
  <si>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</si>
  <si>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</si>
  <si>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</si>
  <si>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</si>
  <si>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</si>
  <si>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</si>
  <si>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</si>
  <si>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</si>
  <si>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</si>
  <si>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</si>
  <si>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</si>
  <si>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</si>
  <si>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</si>
  <si>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</si>
  <si>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</si>
  <si>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</si>
  <si>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</si>
  <si>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</si>
  <si>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</si>
  <si>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</si>
  <si>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</si>
  <si>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</si>
  <si>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</si>
  <si>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</si>
  <si>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</si>
  <si>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</si>
  <si>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</si>
  <si>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</si>
  <si>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</si>
  <si>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</si>
  <si>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</si>
  <si>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</si>
  <si>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</si>
  <si>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</si>
  <si>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</si>
  <si>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</si>
  <si>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</si>
  <si>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</si>
  <si>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</si>
  <si>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</si>
  <si>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</si>
  <si>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</si>
  <si>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</si>
  <si>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</si>
  <si>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</si>
  <si>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</si>
  <si>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</si>
  <si>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</si>
  <si>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</si>
  <si>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</si>
  <si>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</si>
  <si>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</si>
  <si>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</si>
  <si>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</si>
  <si>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</si>
  <si>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</si>
  <si>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</si>
  <si>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</si>
  <si>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</si>
  <si>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</si>
  <si>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</si>
  <si>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</si>
  <si>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</si>
  <si>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</si>
  <si>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</si>
  <si>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</si>
  <si>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</si>
  <si>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</si>
  <si>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</si>
  <si>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</si>
  <si>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</si>
  <si>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</si>
  <si>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</si>
  <si>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</si>
  <si>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</si>
  <si>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</si>
  <si>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</si>
  <si>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</si>
  <si>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</si>
  <si>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</si>
  <si>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</si>
  <si>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</si>
  <si>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</si>
  <si>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</si>
  <si>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</si>
  <si>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</si>
  <si>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</si>
  <si>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</si>
  <si>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</si>
  <si>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</si>
  <si>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</si>
  <si>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</si>
  <si>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</si>
  <si>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</si>
  <si>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</si>
  <si>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</si>
  <si>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</si>
  <si>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</si>
  <si>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</si>
  <si>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</si>
  <si>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</si>
  <si>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</si>
  <si>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</si>
  <si>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</si>
  <si>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</si>
  <si>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</si>
  <si>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</si>
  <si>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</si>
  <si>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</si>
  <si>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</si>
  <si>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</si>
  <si>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</si>
  <si>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</si>
  <si>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</si>
  <si>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</si>
  <si>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</si>
  <si>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</si>
  <si>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</si>
  <si>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</si>
  <si>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</si>
  <si>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</si>
  <si>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</si>
  <si>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</si>
  <si>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</si>
  <si>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</si>
  <si>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</si>
  <si>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</si>
  <si>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</si>
  <si>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</si>
  <si>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</si>
  <si>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</si>
  <si>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</si>
  <si>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</si>
  <si>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</si>
  <si>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</si>
  <si>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</si>
  <si>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</si>
  <si>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</si>
  <si>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</si>
  <si>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</si>
  <si>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</si>
  <si>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</si>
  <si>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</si>
  <si>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</si>
  <si>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</si>
  <si>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</si>
  <si>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</si>
  <si>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</si>
  <si>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</si>
  <si>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</si>
  <si>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</si>
  <si>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</si>
  <si>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</si>
  <si>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</si>
  <si>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</si>
  <si>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</si>
  <si>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</si>
  <si>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</si>
  <si>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</si>
  <si>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</si>
  <si>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</si>
  <si>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</si>
  <si>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</si>
  <si>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</si>
  <si>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</si>
  <si>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</si>
  <si>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</si>
  <si>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</si>
  <si>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</si>
  <si>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</si>
  <si>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</si>
  <si>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</si>
  <si>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</si>
  <si>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</si>
  <si>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</si>
  <si>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</si>
  <si>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</si>
  <si>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</si>
  <si>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</si>
  <si>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</si>
  <si>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</si>
  <si>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</si>
  <si>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</si>
  <si>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</si>
  <si>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</si>
  <si>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</si>
  <si>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</si>
  <si>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</si>
  <si>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</si>
  <si>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</si>
  <si>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</si>
  <si>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</si>
  <si>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</si>
  <si>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</si>
  <si>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</si>
  <si>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</si>
  <si>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</si>
  <si>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</si>
  <si>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</si>
  <si>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</si>
  <si>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</si>
  <si>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</si>
  <si>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</si>
  <si>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</si>
  <si>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</si>
  <si>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</si>
  <si>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</si>
  <si>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</si>
  <si>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</si>
  <si>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</si>
  <si>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</si>
  <si>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</si>
  <si>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</si>
  <si>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</si>
  <si>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</si>
  <si>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</si>
  <si>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</si>
  <si>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</si>
  <si>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</si>
  <si>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</si>
  <si>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</si>
  <si>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</si>
  <si>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</si>
  <si>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</si>
  <si>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</si>
  <si>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</si>
  <si>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</si>
  <si>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</si>
  <si>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</si>
  <si>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</si>
  <si>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</si>
  <si>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</si>
  <si>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</si>
  <si>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</si>
  <si>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</si>
  <si>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</si>
  <si>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</si>
  <si>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</si>
  <si>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</si>
  <si>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</si>
  <si>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</si>
  <si>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</si>
  <si>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</si>
  <si>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</si>
  <si>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</si>
  <si>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</si>
  <si>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</si>
  <si>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</si>
  <si>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</si>
  <si>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</si>
  <si>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</si>
  <si>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</si>
  <si>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</si>
  <si>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</si>
  <si>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</si>
  <si>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</si>
  <si>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</si>
  <si>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</si>
  <si>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</si>
  <si>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</si>
  <si>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</si>
  <si>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</si>
  <si>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</si>
  <si>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</si>
  <si>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</si>
  <si>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</si>
  <si>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</si>
  <si>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</si>
  <si>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</si>
  <si>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</si>
  <si>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</si>
  <si>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</si>
  <si>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</si>
  <si>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</si>
  <si>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</si>
  <si>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</si>
  <si>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</si>
  <si>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</si>
  <si>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</si>
  <si>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</si>
  <si>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</si>
  <si>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</si>
  <si>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</si>
  <si>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</si>
  <si>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</si>
  <si>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</si>
  <si>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</si>
  <si>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</si>
  <si>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</si>
  <si>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</si>
  <si>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</si>
  <si>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</si>
  <si>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</si>
  <si>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</si>
  <si>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</si>
  <si>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</si>
  <si>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</si>
  <si>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</si>
  <si>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</si>
  <si>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</si>
  <si>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</si>
  <si>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</si>
  <si>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</si>
  <si>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</si>
  <si>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</si>
  <si>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</si>
  <si>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</si>
  <si>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</si>
  <si>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</si>
  <si>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</si>
  <si>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</si>
  <si>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</si>
  <si>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</si>
  <si>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</si>
  <si>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</si>
  <si>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</si>
  <si>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</si>
  <si>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</si>
  <si>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</si>
  <si>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</si>
  <si>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</si>
  <si>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</si>
  <si>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</si>
  <si>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</si>
  <si>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</si>
  <si>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</si>
  <si>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</si>
  <si>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</si>
  <si>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</si>
  <si>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</si>
  <si>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</si>
  <si>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</si>
  <si>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</si>
  <si>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</si>
  <si>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</si>
  <si>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</si>
  <si>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</si>
  <si>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</si>
  <si>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</si>
  <si>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</si>
  <si>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</si>
  <si>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</si>
  <si>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</si>
  <si>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</si>
  <si>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</si>
  <si>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</si>
  <si>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</si>
  <si>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</si>
  <si>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</si>
  <si>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</si>
  <si>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</si>
  <si>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</si>
  <si>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</si>
  <si>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</si>
  <si>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</si>
  <si>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</si>
  <si>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</si>
  <si>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</si>
  <si>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</si>
  <si>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</si>
  <si>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</si>
  <si>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</si>
  <si>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</si>
  <si>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</si>
  <si>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</si>
  <si>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</si>
  <si>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</si>
  <si>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</si>
  <si>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</si>
  <si>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</si>
  <si>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</si>
  <si>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</si>
  <si>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</si>
  <si>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</si>
  <si>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</si>
  <si>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</si>
  <si>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</si>
  <si>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</si>
  <si>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</si>
  <si>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</si>
  <si>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</si>
  <si>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</si>
  <si>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</si>
  <si>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</si>
  <si>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</si>
  <si>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</si>
  <si>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</si>
  <si>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</si>
  <si>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</si>
  <si>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</si>
  <si>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</si>
  <si>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</si>
  <si>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</si>
  <si>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</si>
  <si>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</si>
  <si>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</si>
  <si>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</si>
  <si>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</si>
  <si>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</si>
  <si>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</si>
  <si>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</si>
  <si>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</si>
  <si>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</si>
  <si>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</si>
  <si>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</si>
  <si>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</si>
  <si>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</si>
  <si>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</si>
  <si>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</si>
  <si>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</si>
  <si>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</si>
  <si>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</si>
  <si>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</si>
  <si>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</si>
  <si>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</si>
  <si>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</si>
  <si>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</si>
  <si>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</si>
  <si>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</si>
  <si>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</si>
  <si>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</si>
  <si>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</si>
  <si>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</si>
  <si>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</si>
  <si>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</si>
  <si>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</si>
  <si>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</si>
  <si>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</si>
  <si>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</si>
  <si>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</si>
  <si>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</si>
  <si>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</si>
  <si>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</si>
  <si>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</si>
  <si>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</si>
  <si>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</si>
  <si>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</si>
  <si>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</si>
  <si>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</si>
  <si>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</si>
  <si>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</si>
  <si>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</si>
  <si>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</si>
  <si>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</si>
  <si>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</si>
  <si>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</si>
  <si>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</si>
  <si>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</si>
  <si>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</si>
  <si>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</si>
  <si>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</si>
  <si>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</si>
  <si>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</si>
  <si>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</si>
  <si>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</si>
  <si>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</si>
  <si>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</si>
  <si>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</si>
  <si>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</si>
  <si>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</si>
  <si>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</si>
  <si>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</si>
  <si>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</si>
  <si>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</si>
  <si>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</si>
  <si>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</si>
  <si>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</si>
  <si>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</si>
  <si>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</si>
  <si>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</si>
  <si>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</si>
  <si>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</si>
  <si>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</si>
  <si>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</si>
  <si>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</si>
  <si>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</si>
  <si>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</si>
  <si>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</si>
  <si>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</si>
  <si>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</si>
  <si>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</si>
  <si>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</si>
  <si>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</si>
  <si>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</si>
  <si>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</si>
  <si>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</si>
  <si>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</si>
  <si>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</si>
  <si>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</si>
  <si>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</si>
  <si>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</si>
  <si>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</si>
  <si>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</si>
  <si>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</si>
  <si>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</si>
  <si>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</si>
  <si>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</si>
  <si>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</si>
  <si>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</si>
  <si>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</si>
  <si>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</si>
  <si>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</si>
  <si>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</si>
  <si>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</si>
  <si>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</si>
  <si>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</si>
  <si>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</si>
  <si>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</si>
  <si>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</si>
  <si>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</si>
  <si>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</si>
  <si>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</si>
  <si>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</si>
  <si>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</si>
  <si>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</si>
  <si>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</si>
  <si>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</si>
  <si>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</si>
  <si>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</si>
  <si>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</si>
  <si>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</si>
  <si>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</si>
  <si>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</si>
  <si>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</si>
  <si>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</si>
  <si>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</si>
  <si>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</si>
  <si>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</si>
  <si>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</si>
  <si>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</si>
  <si>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</si>
  <si>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</si>
  <si>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</si>
  <si>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</si>
  <si>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</si>
  <si>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</si>
  <si>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</si>
  <si>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</si>
  <si>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</si>
  <si>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</si>
  <si>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</si>
  <si>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</si>
  <si>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</si>
  <si>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</si>
  <si>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</si>
  <si>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</si>
  <si>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</si>
  <si>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</si>
  <si>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</si>
  <si>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</si>
  <si>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</si>
  <si>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</si>
  <si>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</si>
  <si>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</si>
  <si>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</si>
  <si>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</si>
  <si>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</si>
  <si>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</si>
  <si>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</si>
  <si>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</si>
  <si>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</si>
  <si>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</si>
  <si>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</si>
  <si>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</si>
  <si>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</si>
  <si>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</si>
  <si>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</si>
  <si>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</si>
  <si>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</si>
  <si>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</si>
  <si>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</si>
  <si>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</si>
  <si>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</si>
  <si>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</si>
  <si>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</si>
  <si>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</si>
  <si>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</si>
  <si>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</si>
  <si>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</si>
  <si>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</si>
  <si>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</si>
  <si>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</si>
  <si>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</si>
  <si>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</si>
  <si>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</si>
  <si>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</si>
  <si>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</si>
  <si>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</si>
  <si>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</si>
  <si>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</si>
  <si>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</si>
  <si>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</si>
  <si>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</si>
  <si>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</si>
  <si>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</si>
  <si>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</si>
  <si>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</si>
  <si>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</si>
  <si>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</si>
  <si>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</si>
  <si>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</si>
  <si>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</si>
  <si>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</si>
  <si>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</si>
  <si>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</si>
  <si>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</si>
  <si>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</si>
  <si>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</si>
  <si>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</si>
  <si>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</si>
  <si>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</si>
  <si>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</si>
  <si>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</si>
  <si>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</si>
  <si>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</si>
  <si>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</si>
  <si>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</si>
  <si>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</si>
  <si>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</si>
  <si>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</si>
  <si>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</si>
  <si>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</si>
  <si>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</si>
  <si>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</si>
  <si>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</si>
  <si>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</si>
  <si>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</si>
  <si>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</si>
  <si>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</si>
  <si>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</si>
  <si>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</si>
  <si>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</si>
  <si>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</si>
  <si>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</si>
  <si>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</si>
  <si>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</si>
  <si>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</si>
  <si>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</si>
  <si>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</si>
  <si>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</si>
  <si>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</si>
  <si>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</si>
  <si>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</si>
  <si>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</si>
  <si>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</si>
  <si>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</si>
  <si>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</si>
  <si>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</si>
  <si>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</si>
  <si>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</si>
  <si>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</si>
  <si>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</si>
  <si>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</si>
  <si>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</si>
  <si>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</si>
  <si>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</si>
  <si>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</si>
  <si>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</si>
  <si>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</si>
  <si>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</si>
  <si>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</si>
  <si>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</si>
  <si>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</si>
  <si>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</si>
  <si>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</si>
  <si>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</si>
  <si>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</si>
  <si>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</si>
  <si>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</si>
  <si>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</si>
  <si>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</si>
  <si>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</si>
  <si>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</si>
  <si>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</si>
  <si>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</si>
  <si>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</si>
  <si>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</si>
  <si>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</si>
  <si>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</si>
  <si>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</si>
  <si>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</si>
  <si>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</si>
  <si>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</si>
  <si>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</si>
  <si>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</si>
  <si>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</si>
  <si>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</si>
  <si>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</si>
  <si>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</si>
  <si>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</si>
  <si>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</si>
  <si>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</si>
  <si>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</si>
  <si>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</si>
  <si>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</si>
  <si>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</si>
  <si>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</si>
  <si>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</si>
  <si>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</si>
  <si>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</si>
  <si>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</si>
  <si>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</si>
  <si>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</si>
  <si>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</si>
  <si>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</si>
  <si>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</si>
  <si>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</si>
  <si>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</si>
  <si>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</si>
  <si>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</si>
  <si>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</si>
  <si>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</si>
  <si>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</si>
  <si>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</si>
  <si>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</si>
  <si>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</si>
  <si>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</si>
  <si>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</si>
  <si>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</si>
  <si>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</si>
  <si>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</si>
  <si>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</si>
  <si>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</si>
  <si>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</si>
  <si>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</si>
  <si>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</si>
  <si>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</si>
  <si>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</si>
  <si>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</si>
  <si>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</si>
  <si>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</si>
  <si>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</si>
  <si>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</si>
  <si>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</si>
  <si>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</si>
  <si>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</si>
  <si>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</si>
  <si>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</si>
  <si>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</si>
  <si>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</si>
  <si>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</si>
  <si>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</si>
  <si>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</si>
  <si>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</si>
  <si>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</si>
  <si>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</si>
  <si>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</si>
  <si>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</si>
  <si>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</si>
  <si>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</si>
  <si>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</si>
  <si>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</si>
  <si>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</si>
  <si>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</si>
  <si>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</si>
  <si>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</si>
  <si>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</si>
  <si>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</si>
  <si>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</si>
  <si>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</si>
  <si>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</si>
  <si>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</si>
  <si>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</si>
  <si>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</si>
  <si>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</si>
  <si>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</si>
  <si>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</si>
  <si>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</si>
  <si>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</si>
  <si>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</si>
  <si>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</si>
  <si>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</si>
  <si>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</si>
  <si>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</si>
  <si>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</si>
  <si>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</si>
  <si>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</si>
  <si>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</si>
  <si>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</si>
  <si>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</si>
  <si>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</si>
  <si>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</si>
  <si>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</si>
  <si>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</si>
  <si>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</si>
  <si>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</si>
  <si>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</si>
  <si>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</si>
  <si>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</si>
  <si>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</si>
  <si>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</si>
  <si>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</si>
  <si>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</si>
  <si>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</si>
  <si>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</si>
  <si>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</si>
  <si>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</si>
  <si>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</si>
  <si>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</si>
  <si>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</si>
  <si>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</si>
  <si>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</si>
  <si>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</si>
  <si>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</si>
  <si>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</si>
  <si>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</si>
  <si>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</si>
  <si>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</si>
  <si>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</si>
  <si>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</si>
  <si>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</si>
  <si>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</si>
  <si>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</si>
  <si>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</si>
  <si>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</si>
  <si>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</si>
  <si>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</si>
  <si>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</si>
  <si>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</si>
  <si>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</si>
  <si>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</si>
  <si>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</si>
  <si>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</si>
  <si>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</si>
  <si>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</si>
  <si>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</si>
  <si>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</si>
  <si>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</si>
  <si>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</si>
  <si>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</si>
  <si>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</si>
  <si>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</si>
  <si>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</si>
  <si>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</si>
  <si>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</si>
  <si>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</si>
  <si>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</si>
  <si>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</si>
  <si>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</si>
  <si>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</si>
  <si>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</si>
  <si>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</si>
  <si>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</si>
  <si>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</si>
  <si>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</si>
  <si>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</si>
  <si>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</si>
  <si>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</si>
  <si>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</si>
  <si>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</si>
  <si>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</si>
  <si>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</si>
  <si>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</si>
  <si>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</si>
  <si>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</si>
  <si>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</si>
  <si>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</si>
  <si>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</si>
  <si>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</si>
  <si>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</si>
  <si>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</si>
  <si>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</si>
  <si>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</si>
  <si>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</si>
  <si>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</si>
  <si>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</si>
  <si>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</si>
  <si>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</si>
  <si>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</si>
  <si>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</si>
  <si>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</si>
  <si>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</si>
  <si>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</si>
  <si>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</si>
  <si>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</si>
  <si>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</si>
  <si>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</si>
  <si>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</si>
  <si>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</si>
  <si>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</si>
  <si>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</si>
  <si>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</si>
  <si>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</si>
  <si>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</si>
  <si>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</si>
  <si>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</si>
  <si>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</si>
  <si>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</si>
  <si>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</si>
  <si>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</si>
  <si>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</si>
  <si>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</si>
  <si>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</si>
  <si>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</si>
  <si>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</si>
  <si>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</si>
  <si>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</si>
  <si>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</si>
  <si>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</si>
  <si>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</si>
  <si>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</si>
  <si>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</si>
  <si>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</si>
  <si>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</si>
  <si>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</si>
  <si>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</si>
  <si>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</si>
  <si>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</si>
  <si>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</si>
  <si>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</si>
  <si>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</si>
  <si>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</si>
  <si>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</si>
  <si>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</si>
  <si>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</si>
  <si>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</si>
  <si>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</si>
  <si>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</si>
  <si>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</si>
  <si>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</si>
  <si>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</si>
  <si>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</si>
  <si>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</si>
  <si>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</si>
  <si>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</si>
  <si>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</si>
  <si>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</si>
  <si>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</si>
  <si>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</si>
  <si>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</si>
  <si>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</si>
  <si>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</si>
  <si>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</si>
  <si>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</si>
  <si>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</si>
  <si>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</si>
  <si>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</si>
  <si>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</si>
  <si>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</si>
  <si>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</si>
  <si>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</si>
  <si>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</si>
  <si>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</si>
  <si>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</si>
  <si>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</si>
  <si>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</si>
  <si>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</si>
  <si>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</si>
  <si>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</si>
  <si>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</si>
  <si>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</si>
  <si>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</si>
  <si>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</si>
  <si>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</si>
  <si>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</si>
  <si>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</si>
  <si>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</si>
  <si>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</si>
  <si>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</si>
  <si>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</si>
  <si>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</si>
  <si>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</si>
  <si>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</si>
  <si>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</si>
  <si>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</si>
  <si>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</si>
  <si>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</si>
  <si>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</si>
  <si>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</si>
  <si>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</si>
  <si>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</si>
  <si>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</si>
  <si>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</si>
  <si>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</si>
  <si>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</si>
  <si>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</si>
  <si>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</si>
  <si>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</si>
  <si>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</si>
  <si>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</si>
  <si>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</si>
  <si>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</si>
  <si>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</si>
  <si>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</si>
  <si>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</si>
  <si>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</si>
  <si>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</si>
  <si>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</si>
  <si>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</si>
  <si>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</si>
  <si>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</si>
  <si>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</si>
  <si>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</si>
  <si>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</si>
  <si>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</si>
  <si>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</si>
  <si>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</si>
  <si>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</si>
  <si>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</si>
  <si>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</si>
  <si>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</si>
  <si>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</si>
  <si>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</si>
  <si>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</si>
  <si>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</si>
  <si>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</si>
  <si>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</si>
  <si>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</si>
  <si>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</si>
  <si>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</si>
  <si>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</si>
  <si>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</si>
  <si>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</si>
  <si>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</si>
  <si>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</si>
  <si>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</si>
  <si>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</si>
  <si>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</si>
  <si>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</si>
  <si>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</si>
  <si>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</si>
  <si>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</si>
  <si>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</si>
  <si>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</si>
  <si>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</si>
  <si>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</si>
  <si>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</si>
  <si>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</si>
  <si>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</si>
  <si>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</si>
  <si>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</si>
  <si>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</si>
  <si>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</si>
  <si>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</si>
  <si>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</si>
  <si>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</si>
  <si>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</si>
  <si>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</si>
  <si>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</si>
  <si>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</si>
  <si>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</si>
  <si>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</si>
  <si>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</si>
  <si>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</si>
  <si>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</si>
  <si>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</si>
  <si>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</si>
  <si>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</si>
  <si>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</si>
  <si>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</si>
  <si>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</si>
  <si>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</si>
  <si>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</si>
  <si>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</si>
  <si>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</si>
  <si>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</si>
  <si>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</si>
  <si>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</si>
  <si>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</si>
  <si>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</si>
  <si>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</si>
  <si>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</si>
  <si>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</si>
  <si>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</si>
  <si>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</si>
  <si>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</si>
  <si>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</si>
  <si>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</si>
  <si>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</si>
  <si>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</si>
  <si>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</si>
  <si>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</si>
  <si>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</si>
  <si>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</si>
  <si>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</si>
  <si>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</si>
  <si>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</si>
  <si>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</si>
  <si>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</si>
  <si>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</si>
  <si>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</si>
  <si>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</si>
  <si>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</si>
  <si>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</si>
  <si>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</si>
  <si>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</si>
  <si>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</si>
  <si>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</si>
  <si>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</si>
  <si>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</si>
  <si>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</si>
  <si>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</si>
  <si>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</si>
  <si>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</si>
  <si>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</si>
  <si>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</si>
  <si>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</si>
  <si>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</si>
  <si>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</si>
  <si>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</si>
  <si>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</si>
  <si>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</si>
  <si>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</si>
  <si>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</si>
  <si>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</si>
  <si>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</si>
  <si>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</si>
  <si>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</si>
  <si>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</si>
  <si>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</si>
  <si>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</si>
  <si>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</si>
  <si>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</si>
  <si>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</si>
  <si>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</si>
  <si>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</si>
  <si>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</si>
  <si>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</si>
  <si>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</si>
  <si>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</si>
  <si>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</si>
  <si>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</si>
  <si>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</si>
  <si>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</si>
  <si>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</si>
  <si>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</si>
  <si>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</si>
  <si>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</si>
  <si>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</si>
  <si>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</si>
  <si>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</si>
  <si>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</si>
  <si>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</si>
  <si>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</si>
  <si>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</si>
  <si>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</si>
  <si>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</si>
  <si>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</si>
  <si>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</si>
  <si>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</si>
  <si>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</si>
  <si>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</si>
  <si>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</si>
  <si>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</si>
  <si>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</si>
  <si>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</si>
  <si>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</si>
  <si>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</si>
  <si>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</si>
  <si>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</si>
  <si>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</si>
  <si>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</si>
  <si>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</si>
  <si>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</si>
  <si>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</si>
  <si>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</si>
  <si>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</si>
  <si>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</si>
  <si>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</si>
  <si>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</si>
  <si>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</si>
  <si>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</si>
  <si>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</si>
  <si>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</si>
  <si>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</si>
  <si>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</si>
  <si>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</si>
  <si>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</si>
  <si>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</si>
  <si>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</si>
  <si>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</si>
  <si>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</si>
  <si>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</si>
  <si>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</si>
  <si>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</si>
  <si>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</si>
  <si>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</si>
  <si>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</si>
  <si>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</si>
  <si>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</si>
  <si>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</si>
  <si>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</si>
  <si>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</si>
  <si>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</si>
  <si>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</si>
  <si>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</si>
  <si>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</si>
  <si>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</si>
  <si>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</si>
  <si>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</si>
  <si>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</si>
  <si>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</si>
  <si>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</si>
  <si>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</si>
  <si>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</si>
  <si>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</si>
  <si>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</si>
  <si>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</si>
  <si>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</si>
  <si>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</si>
  <si>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</si>
  <si>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</si>
  <si>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</si>
  <si>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</si>
  <si>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</si>
  <si>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</si>
  <si>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</si>
  <si>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</si>
  <si>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</si>
  <si>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</si>
  <si>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</si>
  <si>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</si>
  <si>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</si>
  <si>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</si>
  <si>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</si>
  <si>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</si>
  <si>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</si>
  <si>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</si>
  <si>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</si>
  <si>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</si>
  <si>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</si>
  <si>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</si>
  <si>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</si>
  <si>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</si>
  <si>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</si>
  <si>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</si>
  <si>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</si>
  <si>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</si>
  <si>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</si>
  <si>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</si>
  <si>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</si>
  <si>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</si>
  <si>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</si>
  <si>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</si>
  <si>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</si>
  <si>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</si>
  <si>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</si>
  <si>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</si>
  <si>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</si>
  <si>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</si>
  <si>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</si>
  <si>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</si>
  <si>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</si>
  <si>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</si>
  <si>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</si>
  <si>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</si>
  <si>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</si>
  <si>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</si>
  <si>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</si>
  <si>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</si>
  <si>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</si>
  <si>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</si>
  <si>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</si>
  <si>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</si>
  <si>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</si>
  <si>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</si>
  <si>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</si>
  <si>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</si>
  <si>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</si>
  <si>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</si>
  <si>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</si>
  <si>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</si>
  <si>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</si>
  <si>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</si>
  <si>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</si>
  <si>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</si>
  <si>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</si>
  <si>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</si>
  <si>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</si>
  <si>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</si>
  <si>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</si>
  <si>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</si>
  <si>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</si>
  <si>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</si>
  <si>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</si>
  <si>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</si>
  <si>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</si>
  <si>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</si>
  <si>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</si>
  <si>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</si>
  <si>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</si>
  <si>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</si>
  <si>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</si>
  <si>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</si>
  <si>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</si>
  <si>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</si>
  <si>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</si>
  <si>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</si>
  <si>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</si>
  <si>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</si>
  <si>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</si>
  <si>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</si>
  <si>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</si>
  <si>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</si>
  <si>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</si>
  <si>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</si>
  <si>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</si>
  <si>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</si>
  <si>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</si>
  <si>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</si>
  <si>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</si>
  <si>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</si>
  <si>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</si>
  <si>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</si>
  <si>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</si>
  <si>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</si>
  <si>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</si>
  <si>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</si>
  <si>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</si>
  <si>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</si>
  <si>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</si>
  <si>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</si>
  <si>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</si>
  <si>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</si>
  <si>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</si>
  <si>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</si>
  <si>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</si>
  <si>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</si>
  <si>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</si>
  <si>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</si>
  <si>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</si>
  <si>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</si>
  <si>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</si>
  <si>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</si>
  <si>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</si>
  <si>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</si>
  <si>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</si>
  <si>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</si>
  <si>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</si>
  <si>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</si>
  <si>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</si>
  <si>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</si>
  <si>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</si>
  <si>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</si>
  <si>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</si>
  <si>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</si>
  <si>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</si>
  <si>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</si>
  <si>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</si>
  <si>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</si>
  <si>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</si>
  <si>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</si>
  <si>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</si>
  <si>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</si>
  <si>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</si>
  <si>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</si>
  <si>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</si>
  <si>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</si>
  <si>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</si>
  <si>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</si>
  <si>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</si>
  <si>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</si>
  <si>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</si>
  <si>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</si>
  <si>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</si>
  <si>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</si>
  <si>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</si>
  <si>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</si>
  <si>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</si>
  <si>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</si>
  <si>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</si>
  <si>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</si>
  <si>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</si>
  <si>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</si>
  <si>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</si>
  <si>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</si>
  <si>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</si>
  <si>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</si>
  <si>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</si>
  <si>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</si>
  <si>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</si>
  <si>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</si>
  <si>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</si>
  <si>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</si>
  <si>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</si>
  <si>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</si>
  <si>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</si>
  <si>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</si>
  <si>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</si>
  <si>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</si>
  <si>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</si>
  <si>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</si>
  <si>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</si>
  <si>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</si>
  <si>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</si>
  <si>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</si>
  <si>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</si>
  <si>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</si>
  <si>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</si>
  <si>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</si>
  <si>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</si>
  <si>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</si>
  <si>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</si>
  <si>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</si>
  <si>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</si>
  <si>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</si>
  <si>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</si>
  <si>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</si>
  <si>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</si>
  <si>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</si>
  <si>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</si>
  <si>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</si>
  <si>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</si>
  <si>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</si>
  <si>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</si>
  <si>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</si>
  <si>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</si>
  <si>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</si>
  <si>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</si>
  <si>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</si>
  <si>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</si>
  <si>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</si>
  <si>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</si>
  <si>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</si>
  <si>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</si>
  <si>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</si>
  <si>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</si>
  <si>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</si>
  <si>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</si>
  <si>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</si>
  <si>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</si>
  <si>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</si>
  <si>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</si>
  <si>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</si>
  <si>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</si>
  <si>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</si>
  <si>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</si>
  <si>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</si>
  <si>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</si>
  <si>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</si>
  <si>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</si>
  <si>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</si>
  <si>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</si>
  <si>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</si>
  <si>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</si>
  <si>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</si>
  <si>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</si>
  <si>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</si>
  <si>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</si>
  <si>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</si>
  <si>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</si>
  <si>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</si>
  <si>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</si>
  <si>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</si>
  <si>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</si>
  <si>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</si>
  <si>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</si>
  <si>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</si>
  <si>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</si>
  <si>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</si>
  <si>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</si>
  <si>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</si>
  <si>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</si>
  <si>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</si>
  <si>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</si>
  <si>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</si>
  <si>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</si>
  <si>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</si>
  <si>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</si>
  <si>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</si>
  <si>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</si>
  <si>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</si>
  <si>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</si>
  <si>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</si>
  <si>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</si>
  <si>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</si>
  <si>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</si>
  <si>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</si>
  <si>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</si>
  <si>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</si>
  <si>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</si>
  <si>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</si>
  <si>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</si>
  <si>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</si>
  <si>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</si>
  <si>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</si>
  <si>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</si>
  <si>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</si>
  <si>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</si>
  <si>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</si>
  <si>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</si>
  <si>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</si>
  <si>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</si>
  <si>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</si>
  <si>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</si>
  <si>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</si>
  <si>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</si>
  <si>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</si>
  <si>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</si>
  <si>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</si>
  <si>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</si>
  <si>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</si>
  <si>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</si>
  <si>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</si>
  <si>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</si>
  <si>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</si>
  <si>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</si>
  <si>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</si>
  <si>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</si>
  <si>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</si>
  <si>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</si>
  <si>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</si>
  <si>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</si>
  <si>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</si>
  <si>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</si>
  <si>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</si>
  <si>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</si>
  <si>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</si>
  <si>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</si>
  <si>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</si>
  <si>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</si>
  <si>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</si>
  <si>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</si>
  <si>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</si>
  <si>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</si>
  <si>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</si>
  <si>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</si>
  <si>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</si>
  <si>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</si>
  <si>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</si>
  <si>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</si>
  <si>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</si>
  <si>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</si>
  <si>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</si>
  <si>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</si>
  <si>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</si>
  <si>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</si>
  <si>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</si>
  <si>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</si>
  <si>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</si>
  <si>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</si>
  <si>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</si>
  <si>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</si>
  <si>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</si>
  <si>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</si>
  <si>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</si>
  <si>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</si>
  <si>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</si>
  <si>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</si>
  <si>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</si>
  <si>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</si>
  <si>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</si>
  <si>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</si>
  <si>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</si>
  <si>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</si>
  <si>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</si>
  <si>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</si>
  <si>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</si>
  <si>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</si>
  <si>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</si>
  <si>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</si>
  <si>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</si>
  <si>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</si>
  <si>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</si>
  <si>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</si>
  <si>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</si>
  <si>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</si>
  <si>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</si>
  <si>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</si>
  <si>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</si>
  <si>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</si>
  <si>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</si>
  <si>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</si>
  <si>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</si>
  <si>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</si>
  <si>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</si>
  <si>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</si>
  <si>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</si>
  <si>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</si>
  <si>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</si>
  <si>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</si>
  <si>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</si>
  <si>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</si>
  <si>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</si>
  <si>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</si>
  <si>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</si>
  <si>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</si>
  <si>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</si>
  <si>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</si>
  <si>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</si>
  <si>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</si>
  <si>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</si>
  <si>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</si>
  <si>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</si>
  <si>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</si>
  <si>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</si>
  <si>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</si>
  <si>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</si>
  <si>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</si>
  <si>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</si>
  <si>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</si>
  <si>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</si>
  <si>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</si>
  <si>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</si>
  <si>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</si>
  <si>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</si>
  <si>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</si>
  <si>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</si>
  <si>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</si>
  <si>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</si>
  <si>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</si>
  <si>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</si>
  <si>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</si>
  <si>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</si>
  <si>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</si>
  <si>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</si>
  <si>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</si>
  <si>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</si>
  <si>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</si>
  <si>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</si>
  <si>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</si>
  <si>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</si>
  <si>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</si>
  <si>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</si>
  <si>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</si>
  <si>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</si>
  <si>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</si>
  <si>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</si>
  <si>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</si>
  <si>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</si>
  <si>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</si>
  <si>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</si>
  <si>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</si>
  <si>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</si>
  <si>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</si>
  <si>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</si>
  <si>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</si>
  <si>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</si>
  <si>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</si>
  <si>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</si>
  <si>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</si>
  <si>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</si>
  <si>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</si>
  <si>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</si>
  <si>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</si>
  <si>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</si>
  <si>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</si>
  <si>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</si>
  <si>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</si>
  <si>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</si>
  <si>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</si>
  <si>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</si>
  <si>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</si>
  <si>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</si>
  <si>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</si>
  <si>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</si>
  <si>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</si>
  <si>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</si>
  <si>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</si>
  <si>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</si>
  <si>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</si>
  <si>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</si>
  <si>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</si>
  <si>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</si>
  <si>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</si>
  <si>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</si>
  <si>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</si>
  <si>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</si>
  <si>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</si>
  <si>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</si>
  <si>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</si>
  <si>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</si>
  <si>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</si>
  <si>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</si>
  <si>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</si>
  <si>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</si>
  <si>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</si>
  <si>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</si>
  <si>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</si>
  <si>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</si>
  <si>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</si>
  <si>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</si>
  <si>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</si>
  <si>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</si>
  <si>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</si>
  <si>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</si>
  <si>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</si>
  <si>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</si>
  <si>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</si>
  <si>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</si>
  <si>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</si>
  <si>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</si>
  <si>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</si>
  <si>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</si>
  <si>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</si>
  <si>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</si>
  <si>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</si>
  <si>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</si>
  <si>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</si>
  <si>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</si>
  <si>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</si>
  <si>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</si>
  <si>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</si>
  <si>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</si>
  <si>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</si>
  <si>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</si>
  <si>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</si>
  <si>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</si>
  <si>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</si>
  <si>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</si>
  <si>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</si>
  <si>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</si>
  <si>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</si>
  <si>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</si>
  <si>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</si>
  <si>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</si>
  <si>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</si>
  <si>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</si>
  <si>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</si>
  <si>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</si>
  <si>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</si>
  <si>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</si>
  <si>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</si>
  <si>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</si>
  <si>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</si>
  <si>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</si>
  <si>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</si>
  <si>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</si>
  <si>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</si>
  <si>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</si>
  <si>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</si>
  <si>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</si>
  <si>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</si>
  <si>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</si>
  <si>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</si>
  <si>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</si>
  <si>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</si>
  <si>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</si>
  <si>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</si>
  <si>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</si>
  <si>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</si>
  <si>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</si>
  <si>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</si>
  <si>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</si>
  <si>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</si>
  <si>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</si>
  <si>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</si>
  <si>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</si>
  <si>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</si>
  <si>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</si>
  <si>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</si>
  <si>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</si>
  <si>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</si>
  <si>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</si>
  <si>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</si>
  <si>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</si>
  <si>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</si>
  <si>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</si>
  <si>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</si>
  <si>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</si>
  <si>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</si>
  <si>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</si>
  <si>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</si>
  <si>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</si>
  <si>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</si>
  <si>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</si>
  <si>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</si>
  <si>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</si>
  <si>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</si>
  <si>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</si>
  <si>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</si>
  <si>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</si>
  <si>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</si>
  <si>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</si>
  <si>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</si>
  <si>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</si>
  <si>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</si>
  <si>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</si>
  <si>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</si>
  <si>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</si>
  <si>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</si>
  <si>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</si>
  <si>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</si>
  <si>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</si>
  <si>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</si>
  <si>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</si>
  <si>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</si>
  <si>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</si>
  <si>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</si>
  <si>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</si>
  <si>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</si>
  <si>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</si>
  <si>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</si>
  <si>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</si>
  <si>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</si>
  <si>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</si>
  <si>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</si>
  <si>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</si>
  <si>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</si>
  <si>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</si>
  <si>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</si>
  <si>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</si>
  <si>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</si>
  <si>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</si>
  <si>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</si>
  <si>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</si>
  <si>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</si>
  <si>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</si>
  <si>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</si>
  <si>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</si>
  <si>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</si>
  <si>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</si>
  <si>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</si>
  <si>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</si>
  <si>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</si>
  <si>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</si>
  <si>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</si>
  <si>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</si>
  <si>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</si>
  <si>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</si>
  <si>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</si>
  <si>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</si>
  <si>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</si>
  <si>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</si>
  <si>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</si>
  <si>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</si>
  <si>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</si>
  <si>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</si>
  <si>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</si>
  <si>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</si>
  <si>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</si>
  <si>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</si>
  <si>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</si>
  <si>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</si>
  <si>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</si>
  <si>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</si>
  <si>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</si>
  <si>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</si>
  <si>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</si>
  <si>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</si>
  <si>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</si>
  <si>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</si>
  <si>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</si>
  <si>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</si>
  <si>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</si>
  <si>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</si>
  <si>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</si>
  <si>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</si>
  <si>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</si>
  <si>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</si>
  <si>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</si>
  <si>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</si>
  <si>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</si>
  <si>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</si>
  <si>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</si>
  <si>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</si>
  <si>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</si>
  <si>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</si>
  <si>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</si>
  <si>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</si>
  <si>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</si>
  <si>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</si>
  <si>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</si>
  <si>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</si>
  <si>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</si>
  <si>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</si>
  <si>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</si>
  <si>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</si>
  <si>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</si>
  <si>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</si>
  <si>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</si>
  <si>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</si>
  <si>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</si>
  <si>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</si>
  <si>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</si>
  <si>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</si>
  <si>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</si>
  <si>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</si>
  <si>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</si>
  <si>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</si>
  <si>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</si>
  <si>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</si>
  <si>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</si>
  <si>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</si>
  <si>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</si>
  <si>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</si>
  <si>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</si>
  <si>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</si>
  <si>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</si>
  <si>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</si>
  <si>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</si>
  <si>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</si>
  <si>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</si>
  <si>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</si>
  <si>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</si>
  <si>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</si>
  <si>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</si>
  <si>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</si>
  <si>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</si>
  <si>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</si>
  <si>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</si>
  <si>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</si>
  <si>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</si>
  <si>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</si>
  <si>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</si>
  <si>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</si>
  <si>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</si>
  <si>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</si>
  <si>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</si>
  <si>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</si>
  <si>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</si>
  <si>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</si>
  <si>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</si>
  <si>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</si>
  <si>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</si>
  <si>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</si>
  <si>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</si>
  <si>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</si>
  <si>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</si>
  <si>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</si>
  <si>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</si>
  <si>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</si>
  <si>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</si>
  <si>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</si>
  <si>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</si>
  <si>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</si>
  <si>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</si>
  <si>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</si>
  <si>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</si>
  <si>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</si>
  <si>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</si>
  <si>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</si>
  <si>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</si>
  <si>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</si>
  <si>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</si>
  <si>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</si>
  <si>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</si>
  <si>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</si>
  <si>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</si>
  <si>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</si>
  <si>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</si>
  <si>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</si>
  <si>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</si>
  <si>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</si>
  <si>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</si>
  <si>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</si>
  <si>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</si>
  <si>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</si>
  <si>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</si>
  <si>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</si>
  <si>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</si>
  <si>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</si>
  <si>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</si>
  <si>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</si>
  <si>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</si>
  <si>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</si>
  <si>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</si>
  <si>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</si>
  <si>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</si>
  <si>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</si>
  <si>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</si>
  <si>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</si>
  <si>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</si>
  <si>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</si>
  <si>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</si>
  <si>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</si>
  <si>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</si>
  <si>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</si>
  <si>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</si>
  <si>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</si>
  <si>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</si>
  <si>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</si>
  <si>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</si>
  <si>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</si>
  <si>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</si>
  <si>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</si>
  <si>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</si>
  <si>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</si>
  <si>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</si>
  <si>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</si>
  <si>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</si>
  <si>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</si>
  <si>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</si>
  <si>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</si>
  <si>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</si>
  <si>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</si>
  <si>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</si>
  <si>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</si>
  <si>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</si>
  <si>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</si>
  <si>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</si>
  <si>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</si>
  <si>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</si>
  <si>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</si>
  <si>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</si>
  <si>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</si>
  <si>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</si>
  <si>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</si>
  <si>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</si>
  <si>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</si>
  <si>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</si>
  <si>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</si>
  <si>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</si>
  <si>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</si>
  <si>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</si>
  <si>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</si>
  <si>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</si>
  <si>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</si>
  <si>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</si>
  <si>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</si>
  <si>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</si>
  <si>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</si>
  <si>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</si>
  <si>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</si>
  <si>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</si>
  <si>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</si>
  <si>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</si>
  <si>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</si>
  <si>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</si>
  <si>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</si>
  <si>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</si>
  <si>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</si>
  <si>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</si>
  <si>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</si>
  <si>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</si>
  <si>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</si>
  <si>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</si>
  <si>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</si>
  <si>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</si>
  <si>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</si>
  <si>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</si>
  <si>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</si>
  <si>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</si>
  <si>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</si>
  <si>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</si>
  <si>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</si>
  <si>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</si>
  <si>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</si>
  <si>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</si>
  <si>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</si>
  <si>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</si>
  <si>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</si>
  <si>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</si>
  <si>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</si>
  <si>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</si>
  <si>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</si>
  <si>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</si>
  <si>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</si>
  <si>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</si>
  <si>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</si>
  <si>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</si>
  <si>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</si>
  <si>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</si>
  <si>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</si>
  <si>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</si>
  <si>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</si>
  <si>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</si>
  <si>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</si>
  <si>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</si>
  <si>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</si>
  <si>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</si>
  <si>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</si>
  <si>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</si>
  <si>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</si>
  <si>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</si>
  <si>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</si>
  <si>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</si>
  <si>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</si>
  <si>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</si>
  <si>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</si>
  <si>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</si>
  <si>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</si>
  <si>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</si>
  <si>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</si>
  <si>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</si>
  <si>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</si>
  <si>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</si>
  <si>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</si>
  <si>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</si>
  <si>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</si>
  <si>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</si>
  <si>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</si>
  <si>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</si>
  <si>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</si>
  <si>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</si>
  <si>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</si>
  <si>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</si>
  <si>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</si>
  <si>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</si>
  <si>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</si>
  <si>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</si>
  <si>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</si>
  <si>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</si>
  <si>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</si>
  <si>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</si>
  <si>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</si>
  <si>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</si>
  <si>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</si>
  <si>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</si>
  <si>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</si>
  <si>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</si>
  <si>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</si>
  <si>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</si>
  <si>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</si>
  <si>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</si>
  <si>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</si>
  <si>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</si>
  <si>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</si>
  <si>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</si>
  <si>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</si>
  <si>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</si>
  <si>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</si>
  <si>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</si>
  <si>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</si>
  <si>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</si>
  <si>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</si>
  <si>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</si>
  <si>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</si>
  <si>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</si>
  <si>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</si>
  <si>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</si>
  <si>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</si>
  <si>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</si>
  <si>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</si>
  <si>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</si>
  <si>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</si>
  <si>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</si>
  <si>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</si>
  <si>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</si>
  <si>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</si>
  <si>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</si>
  <si>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</si>
  <si>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</si>
  <si>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</si>
  <si>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</si>
  <si>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</si>
  <si>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</si>
  <si>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</si>
  <si>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</si>
  <si>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</si>
  <si>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</si>
  <si>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</si>
  <si>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</si>
  <si>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</si>
  <si>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</si>
  <si>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</si>
  <si>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</si>
  <si>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</si>
  <si>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</si>
  <si>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</si>
  <si>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</si>
  <si>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</si>
  <si>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</si>
  <si>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</si>
  <si>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</si>
  <si>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</si>
  <si>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</si>
  <si>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</si>
  <si>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</si>
  <si>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</si>
  <si>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</si>
  <si>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</si>
  <si>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</si>
  <si>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</si>
  <si>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</si>
  <si>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</si>
  <si>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</si>
  <si>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</si>
  <si>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</si>
  <si>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</si>
  <si>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</si>
  <si>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</si>
  <si>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</si>
  <si>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</si>
  <si>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</si>
  <si>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</si>
  <si>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</si>
  <si>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</si>
  <si>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</si>
  <si>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</si>
  <si>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</si>
  <si>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</si>
  <si>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</si>
  <si>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</si>
  <si>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</si>
  <si>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</si>
  <si>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</si>
  <si>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</si>
  <si>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</si>
  <si>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</si>
  <si>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</si>
  <si>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</si>
  <si>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</si>
  <si>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</si>
  <si>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</si>
  <si>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</si>
  <si>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</si>
  <si>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</si>
  <si>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</si>
  <si>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</si>
  <si>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</si>
  <si>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</si>
  <si>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</si>
  <si>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</si>
  <si>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</si>
  <si>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</si>
  <si>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</si>
  <si>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</si>
  <si>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</si>
  <si>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</si>
  <si>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</si>
  <si>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</si>
  <si>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</si>
  <si>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</si>
  <si>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</si>
  <si>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</si>
  <si>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</si>
  <si>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</si>
  <si>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</si>
  <si>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</si>
  <si>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</si>
  <si>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</si>
  <si>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</si>
  <si>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</si>
  <si>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</si>
  <si>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</si>
  <si>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</si>
  <si>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</si>
  <si>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</si>
  <si>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</si>
  <si>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</si>
  <si>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</si>
  <si>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</si>
  <si>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</si>
  <si>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</si>
  <si>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</si>
  <si>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</si>
  <si>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</si>
  <si>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</si>
  <si>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</si>
  <si>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</si>
  <si>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</si>
  <si>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</si>
  <si>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</si>
  <si>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</si>
  <si>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</si>
  <si>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</si>
  <si>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</si>
  <si>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</si>
  <si>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</si>
  <si>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</si>
  <si>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</si>
  <si>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</si>
  <si>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</si>
  <si>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</si>
  <si>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</si>
  <si>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</si>
  <si>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</si>
  <si>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</si>
  <si>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</si>
  <si>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</si>
  <si>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</si>
  <si>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</si>
  <si>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</si>
  <si>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</si>
  <si>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</si>
  <si>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</si>
  <si>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</si>
  <si>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</si>
  <si>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</si>
  <si>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</si>
  <si>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</si>
  <si>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</si>
  <si>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</si>
  <si>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</si>
  <si>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</si>
  <si>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</si>
  <si>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</si>
  <si>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</si>
  <si>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</si>
  <si>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</si>
  <si>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</si>
  <si>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</si>
  <si>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</si>
  <si>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</si>
  <si>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</si>
  <si>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</si>
  <si>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</si>
  <si>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</si>
  <si>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</si>
  <si>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</si>
  <si>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</si>
  <si>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</si>
  <si>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</si>
  <si>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</si>
  <si>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</si>
  <si>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</si>
  <si>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</si>
  <si>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</si>
  <si>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</si>
  <si>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</si>
  <si>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</si>
  <si>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</si>
  <si>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</si>
  <si>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</si>
  <si>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</si>
  <si>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</si>
  <si>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</si>
  <si>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</si>
  <si>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</si>
  <si>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</si>
  <si>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</si>
  <si>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</si>
  <si>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</si>
  <si>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</si>
  <si>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</si>
  <si>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</si>
  <si>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</si>
  <si>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</si>
  <si>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</si>
  <si>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</si>
  <si>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</si>
  <si>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</si>
  <si>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</si>
  <si>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</si>
  <si>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</si>
  <si>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</si>
  <si>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</si>
  <si>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</si>
  <si>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</si>
  <si>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</si>
  <si>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</si>
  <si>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</si>
  <si>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</si>
  <si>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</si>
  <si>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</si>
  <si>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</si>
  <si>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</si>
  <si>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</si>
  <si>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</si>
  <si>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</si>
  <si>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</si>
  <si>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</si>
  <si>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</si>
  <si>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</si>
  <si>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</si>
  <si>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</si>
  <si>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</si>
  <si>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</si>
  <si>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</si>
  <si>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</si>
  <si>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</si>
  <si>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</si>
  <si>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</si>
  <si>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</si>
  <si>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</si>
  <si>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</si>
  <si>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</si>
  <si>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</si>
  <si>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</si>
  <si>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</si>
  <si>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</si>
  <si>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</si>
  <si>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</si>
  <si>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</si>
  <si>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</si>
  <si>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</si>
  <si>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</si>
  <si>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</si>
  <si>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</si>
  <si>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</si>
  <si>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</si>
  <si>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</si>
  <si>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</si>
  <si>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</si>
  <si>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</si>
  <si>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</si>
  <si>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</si>
  <si>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</si>
  <si>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</si>
  <si>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</si>
  <si>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</si>
  <si>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</si>
  <si>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</si>
  <si>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</si>
  <si>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</si>
  <si>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</si>
  <si>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</si>
  <si>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</si>
  <si>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</si>
  <si>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</si>
  <si>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</si>
  <si>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</si>
  <si>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</si>
  <si>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</si>
  <si>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</si>
  <si>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</si>
  <si>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</si>
  <si>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</si>
  <si>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</si>
  <si>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</si>
  <si>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</si>
  <si>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</si>
  <si>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</si>
  <si>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</si>
  <si>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</si>
  <si>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</si>
  <si>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</si>
  <si>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</si>
  <si>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</si>
  <si>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</si>
  <si>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</si>
  <si>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</si>
  <si>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</si>
  <si>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</si>
  <si>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</si>
  <si>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</si>
  <si>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</si>
  <si>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</si>
  <si>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</si>
  <si>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</si>
  <si>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</si>
  <si>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</si>
  <si>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</si>
  <si>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</si>
  <si>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</si>
  <si>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</si>
  <si>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</si>
  <si>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</si>
  <si>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</si>
  <si>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</si>
  <si>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</si>
  <si>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</si>
  <si>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</si>
  <si>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</si>
  <si>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</si>
  <si>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</si>
  <si>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</si>
  <si>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</si>
  <si>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</si>
  <si>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</si>
  <si>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</si>
  <si>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</si>
  <si>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</si>
  <si>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</si>
  <si>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</si>
  <si>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</si>
  <si>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</si>
  <si>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</si>
  <si>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</si>
  <si>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</si>
  <si>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</si>
  <si>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</si>
  <si>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</si>
  <si>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</si>
  <si>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</si>
  <si>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</si>
  <si>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</si>
  <si>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</si>
  <si>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</si>
  <si>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</si>
  <si>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</si>
  <si>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</si>
  <si>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</si>
  <si>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</si>
  <si>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</si>
  <si>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</si>
  <si>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</si>
  <si>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</si>
  <si>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</si>
  <si>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</si>
  <si>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</si>
  <si>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</si>
  <si>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</si>
  <si>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</si>
  <si>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</si>
  <si>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</si>
  <si>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</si>
  <si>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</si>
  <si>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</si>
  <si>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</si>
  <si>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</si>
  <si>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</si>
  <si>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</si>
  <si>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</si>
  <si>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</si>
  <si>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</si>
  <si>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</si>
  <si>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</si>
  <si>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</si>
  <si>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</si>
  <si>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</si>
  <si>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</si>
  <si>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</si>
  <si>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</si>
  <si>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</si>
  <si>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</si>
  <si>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</si>
  <si>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</si>
  <si>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</si>
  <si>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</si>
  <si>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</si>
  <si>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</si>
  <si>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</si>
  <si>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</si>
  <si>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</si>
  <si>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</si>
  <si>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</si>
  <si>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</si>
  <si>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</si>
  <si>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</si>
  <si>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</si>
  <si>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</si>
  <si>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</si>
  <si>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</si>
  <si>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</si>
  <si>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</si>
  <si>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</si>
  <si>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</si>
  <si>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</si>
  <si>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</si>
  <si>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</si>
  <si>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</si>
  <si>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</si>
  <si>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</si>
  <si>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</si>
  <si>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</si>
  <si>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</si>
  <si>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</si>
  <si>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</si>
  <si>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</si>
  <si>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</si>
  <si>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</si>
  <si>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</si>
  <si>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</si>
  <si>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</si>
  <si>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</si>
  <si>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</si>
  <si>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</si>
  <si>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</si>
  <si>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</si>
  <si>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</si>
  <si>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</si>
  <si>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</si>
  <si>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</si>
  <si>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</si>
  <si>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</si>
  <si>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</si>
  <si>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</si>
  <si>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</si>
  <si>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</si>
  <si>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</si>
  <si>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</si>
  <si>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</si>
  <si>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</si>
  <si>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</si>
  <si>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</si>
  <si>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</si>
  <si>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</si>
  <si>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</si>
  <si>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</si>
  <si>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</si>
  <si>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</si>
  <si>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</si>
  <si>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</si>
  <si>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</si>
  <si>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</si>
  <si>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</si>
  <si>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</si>
  <si>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</si>
  <si>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</si>
  <si>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</si>
  <si>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</si>
  <si>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</si>
  <si>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</si>
  <si>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</si>
  <si>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</si>
  <si>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</si>
  <si>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</si>
  <si>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</si>
  <si>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</si>
  <si>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</si>
  <si>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</si>
  <si>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</si>
  <si>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</si>
  <si>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</si>
  <si>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</si>
  <si>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</si>
  <si>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</si>
  <si>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</si>
  <si>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</si>
  <si>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</si>
  <si>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</si>
  <si>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</si>
  <si>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</si>
  <si>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</si>
  <si>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</si>
  <si>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</si>
  <si>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</si>
  <si>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</si>
  <si>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</si>
  <si>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</si>
  <si>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</si>
  <si>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</si>
  <si>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</si>
  <si>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</si>
  <si>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</si>
  <si>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</si>
  <si>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</si>
  <si>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</si>
  <si>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</si>
  <si>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</si>
  <si>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</si>
  <si>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</si>
  <si>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</si>
  <si>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</si>
  <si>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</si>
  <si>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</si>
  <si>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</si>
  <si>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</si>
  <si>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</si>
  <si>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</si>
  <si>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</si>
  <si>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</si>
  <si>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</si>
  <si>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</si>
  <si>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</si>
  <si>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</si>
  <si>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</si>
  <si>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</si>
  <si>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</si>
  <si>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</si>
  <si>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</si>
  <si>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</si>
  <si>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</si>
  <si>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</si>
  <si>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</si>
  <si>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</si>
  <si>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</si>
  <si>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</si>
  <si>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</si>
  <si>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</si>
  <si>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</si>
  <si>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</si>
  <si>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</si>
  <si>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</si>
  <si>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</si>
  <si>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</si>
  <si>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</si>
  <si>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</si>
  <si>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</si>
  <si>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</si>
  <si>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</si>
  <si>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</si>
  <si>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</si>
  <si>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</si>
  <si>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</si>
  <si>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</si>
  <si>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</si>
  <si>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</si>
  <si>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</si>
  <si>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</si>
  <si>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</si>
  <si>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</si>
  <si>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</si>
  <si>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</si>
  <si>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</si>
  <si>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</si>
  <si>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</si>
  <si>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</si>
  <si>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</si>
  <si>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</si>
  <si>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</si>
  <si>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</si>
  <si>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</si>
  <si>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</si>
  <si>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</si>
  <si>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</si>
  <si>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</si>
  <si>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</si>
  <si>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</si>
  <si>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</si>
  <si>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</si>
  <si>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</si>
  <si>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</si>
  <si>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</si>
  <si>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</si>
  <si>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</si>
  <si>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</si>
  <si>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</si>
  <si>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</si>
  <si>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</si>
  <si>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</si>
  <si>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</si>
  <si>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</si>
  <si>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</si>
  <si>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</si>
  <si>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</si>
  <si>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</si>
  <si>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</si>
  <si>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</si>
  <si>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</si>
  <si>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</si>
  <si>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</si>
  <si>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</si>
  <si>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</si>
  <si>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</si>
  <si>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</si>
  <si>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</si>
  <si>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</si>
  <si>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</si>
  <si>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</si>
  <si>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</si>
  <si>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</si>
  <si>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</si>
  <si>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</si>
  <si>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</si>
  <si>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</si>
  <si>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</si>
  <si>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</si>
  <si>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</si>
  <si>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</si>
  <si>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</si>
  <si>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</si>
  <si>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</si>
  <si>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</si>
  <si>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</si>
  <si>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</si>
  <si>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</si>
  <si>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</si>
  <si>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</si>
  <si>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</si>
  <si>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</si>
  <si>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</si>
  <si>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</si>
  <si>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</si>
  <si>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</si>
  <si>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</si>
  <si>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</si>
  <si>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</si>
  <si>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</si>
  <si>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</si>
  <si>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</si>
  <si>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</si>
  <si>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</si>
  <si>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</si>
  <si>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</si>
  <si>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</si>
  <si>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</si>
  <si>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</si>
  <si>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</si>
  <si>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</si>
  <si>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</si>
  <si>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</si>
  <si>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</si>
  <si>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</si>
  <si>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</si>
  <si>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</si>
  <si>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</si>
  <si>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</si>
  <si>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</si>
  <si>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</si>
  <si>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</si>
  <si>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</si>
  <si>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</si>
  <si>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</si>
  <si>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</si>
  <si>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</si>
  <si>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</si>
  <si>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</si>
  <si>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</si>
  <si>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</si>
  <si>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</si>
  <si>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</si>
  <si>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</si>
  <si>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</si>
  <si>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</si>
  <si>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</si>
  <si>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</si>
  <si>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</si>
  <si>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</si>
  <si>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</si>
  <si>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</si>
  <si>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</si>
  <si>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</si>
  <si>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</si>
  <si>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</si>
  <si>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</si>
  <si>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</si>
  <si>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</si>
  <si>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</si>
  <si>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</si>
  <si>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</si>
  <si>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</si>
  <si>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</si>
  <si>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</si>
  <si>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</si>
  <si>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</si>
  <si>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</si>
  <si>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</si>
  <si>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</si>
  <si>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</si>
  <si>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</si>
  <si>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</si>
  <si>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</si>
  <si>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</si>
  <si>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</si>
  <si>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</si>
  <si>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</si>
  <si>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</si>
  <si>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</si>
  <si>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</si>
  <si>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</si>
  <si>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</si>
  <si>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</si>
  <si>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</si>
  <si>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</si>
  <si>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</si>
  <si>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</si>
  <si>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</si>
  <si>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</si>
  <si>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</si>
  <si>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</si>
  <si>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</si>
  <si>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</si>
  <si>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</si>
  <si>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</si>
  <si>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</si>
  <si>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</si>
  <si>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</si>
  <si>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</si>
  <si>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</si>
  <si>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</si>
  <si>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</si>
  <si>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</si>
  <si>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</si>
  <si>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</si>
  <si>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</si>
  <si>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</si>
  <si>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</si>
  <si>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</si>
  <si>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</si>
  <si>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</si>
  <si>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</si>
  <si>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</si>
  <si>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</si>
  <si>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</si>
  <si>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</si>
  <si>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</si>
  <si>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</si>
  <si>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</si>
  <si>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</si>
  <si>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</si>
  <si>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</si>
  <si>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</si>
  <si>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</si>
  <si>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</si>
  <si>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</si>
  <si>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</si>
  <si>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</si>
  <si>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</si>
  <si>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</si>
  <si>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</si>
  <si>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</si>
  <si>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</si>
  <si>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</si>
  <si>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</si>
  <si>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</si>
  <si>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</si>
  <si>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</si>
  <si>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</si>
  <si>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</si>
  <si>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</si>
  <si>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</si>
  <si>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</si>
  <si>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</si>
  <si>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</si>
  <si>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</si>
  <si>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</si>
  <si>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</si>
  <si>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</si>
  <si>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</si>
  <si>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</si>
  <si>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</si>
  <si>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</si>
  <si>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</si>
  <si>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</si>
  <si>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</si>
  <si>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</si>
  <si>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</si>
  <si>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</si>
  <si>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</si>
  <si>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</si>
  <si>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</si>
  <si>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</si>
  <si>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</si>
  <si>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</si>
  <si>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</si>
  <si>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</si>
  <si>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</si>
  <si>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</si>
  <si>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</si>
  <si>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</si>
  <si>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</si>
  <si>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</si>
  <si>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</si>
  <si>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</si>
  <si>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</si>
  <si>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</si>
  <si>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</si>
  <si>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</si>
  <si>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</si>
  <si>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</si>
  <si>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</si>
  <si>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</si>
  <si>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</si>
  <si>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</si>
  <si>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</si>
  <si>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</si>
  <si>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</si>
  <si>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</si>
  <si>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</si>
  <si>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</si>
  <si>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</si>
  <si>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</si>
  <si>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</si>
  <si>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</si>
  <si>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</si>
  <si>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</si>
  <si>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</si>
  <si>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</si>
  <si>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</si>
  <si>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</si>
  <si>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</si>
  <si>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</si>
  <si>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</si>
  <si>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</si>
  <si>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</si>
  <si>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</si>
  <si>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</si>
  <si>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</si>
  <si>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</si>
  <si>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</si>
  <si>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</si>
  <si>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</si>
  <si>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</si>
  <si>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</si>
  <si>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</si>
  <si>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</si>
  <si>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</si>
  <si>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</si>
  <si>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</si>
  <si>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</si>
  <si>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</si>
  <si>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</si>
  <si>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</si>
  <si>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</si>
  <si>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</si>
  <si>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</si>
  <si>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</si>
  <si>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</si>
  <si>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</si>
  <si>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</si>
  <si>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</si>
  <si>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</si>
  <si>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</si>
  <si>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</si>
  <si>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</si>
  <si>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</si>
  <si>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</si>
  <si>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</si>
  <si>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</si>
  <si>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</si>
  <si>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</si>
  <si>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</si>
  <si>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</si>
  <si>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</si>
  <si>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</si>
  <si>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</si>
  <si>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</si>
  <si>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</si>
  <si>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</si>
  <si>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</si>
  <si>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</si>
  <si>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</si>
  <si>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</si>
  <si>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</si>
  <si>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</si>
  <si>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</si>
  <si>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</si>
  <si>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</si>
  <si>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</si>
  <si>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</si>
  <si>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</si>
  <si>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</si>
  <si>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</si>
  <si>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</si>
  <si>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</si>
  <si>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</si>
  <si>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</si>
  <si>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</si>
  <si>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</si>
  <si>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</si>
  <si>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</si>
  <si>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</si>
  <si>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</si>
  <si>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</si>
  <si>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</si>
  <si>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</si>
  <si>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</si>
  <si>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</si>
  <si>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</si>
  <si>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</si>
  <si>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</si>
  <si>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</si>
  <si>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</si>
  <si>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</si>
  <si>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</si>
  <si>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</si>
  <si>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</si>
  <si>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</si>
  <si>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</si>
  <si>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</si>
  <si>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</si>
  <si>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</si>
  <si>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</si>
  <si>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</si>
  <si>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</si>
  <si>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</si>
  <si>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</si>
  <si>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</si>
  <si>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</si>
  <si>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</si>
  <si>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</si>
  <si>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</si>
  <si>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</si>
  <si>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</si>
  <si>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</si>
  <si>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</si>
  <si>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</si>
  <si>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</si>
  <si>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</si>
  <si>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</si>
  <si>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</si>
  <si>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</si>
  <si>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</si>
  <si>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</si>
  <si>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</si>
  <si>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</si>
  <si>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</si>
  <si>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</si>
  <si>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</si>
  <si>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</si>
  <si>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</si>
  <si>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</si>
  <si>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</si>
  <si>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</si>
  <si>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</si>
  <si>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</si>
  <si>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</si>
  <si>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</si>
  <si>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</si>
  <si>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</si>
  <si>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</si>
  <si>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</si>
  <si>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</si>
  <si>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</si>
  <si>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</si>
  <si>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</si>
  <si>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</si>
  <si>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</si>
  <si>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</si>
  <si>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</si>
  <si>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</si>
  <si>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</si>
  <si>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</si>
  <si>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</si>
  <si>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</si>
  <si>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</si>
  <si>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</si>
  <si>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</si>
  <si>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</si>
  <si>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</si>
  <si>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</si>
  <si>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</si>
  <si>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</si>
  <si>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</si>
  <si>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</si>
  <si>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</si>
  <si>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</si>
  <si>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</si>
  <si>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</si>
  <si>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</si>
  <si>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</si>
  <si>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</si>
  <si>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</si>
  <si>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</si>
  <si>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</si>
  <si>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</si>
  <si>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</si>
  <si>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</si>
  <si>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</si>
  <si>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</si>
  <si>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</si>
  <si>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</si>
  <si>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</si>
  <si>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</si>
  <si>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</si>
  <si>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</si>
  <si>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</si>
  <si>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</si>
  <si>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</si>
  <si>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</si>
  <si>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</si>
  <si>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</si>
  <si>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</si>
  <si>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</si>
  <si>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</si>
  <si>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</si>
  <si>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</si>
  <si>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</si>
  <si>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</si>
  <si>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</si>
  <si>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</si>
  <si>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</si>
  <si>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</si>
  <si>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</si>
  <si>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</si>
  <si>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</si>
  <si>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</si>
  <si>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</si>
  <si>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</si>
  <si>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</si>
  <si>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</si>
  <si>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</si>
  <si>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</si>
  <si>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</si>
  <si>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</si>
  <si>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</si>
  <si>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</si>
  <si>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</si>
  <si>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</si>
  <si>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</si>
  <si>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</si>
  <si>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</si>
  <si>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</si>
  <si>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</si>
  <si>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</si>
  <si>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</si>
  <si>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</si>
  <si>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</si>
  <si>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</si>
  <si>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</si>
  <si>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</si>
  <si>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</si>
  <si>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</si>
  <si>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</si>
  <si>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</si>
  <si>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</si>
  <si>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</si>
  <si>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</si>
  <si>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</si>
  <si>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</si>
  <si>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</si>
  <si>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</si>
  <si>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</si>
  <si>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</si>
  <si>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</si>
  <si>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</si>
  <si>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</si>
  <si>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</si>
  <si>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</si>
  <si>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</si>
  <si>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</si>
  <si>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</si>
  <si>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</si>
  <si>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</si>
  <si>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</si>
  <si>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</si>
  <si>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</si>
  <si>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</si>
  <si>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</si>
  <si>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</si>
  <si>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</si>
  <si>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</si>
  <si>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</si>
  <si>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</si>
  <si>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</si>
  <si>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</si>
  <si>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</si>
  <si>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</si>
  <si>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</si>
  <si>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</si>
  <si>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</si>
  <si>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</si>
  <si>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</si>
  <si>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</si>
  <si>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</si>
  <si>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</si>
  <si>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</si>
  <si>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</si>
  <si>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</si>
  <si>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</si>
  <si>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</si>
  <si>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</si>
  <si>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</si>
  <si>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</si>
  <si>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</si>
  <si>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</si>
  <si>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</si>
  <si>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</si>
  <si>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</si>
  <si>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</si>
  <si>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</si>
  <si>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</si>
  <si>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</si>
  <si>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</si>
  <si>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</si>
  <si>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</si>
  <si>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</si>
  <si>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</si>
  <si>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</si>
  <si>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</si>
  <si>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</si>
  <si>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</si>
  <si>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</si>
  <si>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</si>
  <si>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</si>
  <si>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</si>
  <si>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</si>
  <si>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</si>
  <si>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</si>
  <si>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</si>
  <si>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</si>
  <si>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</si>
  <si>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</si>
  <si>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</si>
  <si>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</si>
  <si>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</si>
  <si>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</si>
  <si>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</si>
  <si>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</si>
  <si>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</si>
  <si>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</si>
  <si>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</si>
  <si>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</si>
  <si>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</si>
  <si>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</si>
  <si>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</si>
  <si>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</si>
  <si>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</si>
  <si>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</si>
  <si>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</si>
  <si>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</si>
  <si>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</si>
  <si>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</si>
  <si>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</si>
  <si>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</si>
  <si>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</si>
  <si>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</si>
  <si>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</si>
  <si>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</si>
  <si>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</si>
  <si>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</si>
  <si>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</si>
  <si>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</si>
  <si>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</si>
  <si>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</si>
  <si>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</si>
  <si>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</si>
  <si>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</si>
  <si>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</si>
  <si>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</si>
  <si>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</si>
  <si>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</si>
  <si>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</si>
  <si>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</si>
  <si>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</si>
  <si>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</si>
  <si>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</si>
  <si>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</si>
  <si>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</si>
  <si>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</si>
  <si>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</si>
  <si>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</si>
  <si>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</si>
  <si>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</si>
  <si>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</si>
  <si>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</si>
  <si>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</si>
  <si>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</si>
  <si>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</si>
  <si>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</si>
  <si>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</si>
  <si>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</si>
  <si>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</si>
  <si>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</si>
  <si>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</si>
  <si>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</si>
  <si>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</si>
  <si>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</si>
  <si>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</si>
  <si>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</si>
  <si>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</si>
  <si>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</si>
  <si>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</si>
  <si>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</si>
  <si>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</si>
  <si>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</si>
  <si>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</si>
  <si>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</si>
  <si>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</si>
  <si>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</si>
  <si>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</si>
  <si>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</si>
  <si>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</si>
  <si>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</si>
  <si>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</si>
  <si>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</si>
  <si>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</si>
  <si>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</si>
  <si>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</si>
  <si>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</si>
  <si>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</si>
  <si>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</si>
  <si>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</si>
  <si>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</si>
  <si>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</si>
  <si>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</si>
  <si>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</si>
  <si>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</si>
  <si>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</si>
  <si>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</si>
  <si>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</si>
  <si>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</si>
  <si>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</si>
  <si>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</si>
  <si>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</si>
  <si>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</si>
  <si>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</si>
  <si>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</si>
  <si>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</si>
  <si>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</si>
  <si>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</si>
  <si>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</si>
  <si>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</si>
  <si>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</si>
  <si>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</si>
  <si>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</si>
  <si>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</si>
  <si>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</si>
  <si>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</si>
  <si>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</si>
  <si>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</si>
  <si>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</si>
  <si>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</si>
  <si>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</si>
  <si>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</si>
  <si>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</si>
  <si>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</si>
  <si>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</si>
  <si>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</si>
  <si>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</si>
  <si>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</si>
  <si>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</si>
  <si>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</si>
  <si>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</si>
  <si>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</si>
  <si>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</si>
  <si>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</si>
  <si>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</si>
  <si>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</si>
  <si>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</si>
  <si>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</si>
  <si>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</si>
  <si>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</si>
  <si>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</si>
  <si>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</si>
  <si>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</si>
  <si>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</si>
  <si>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</si>
  <si>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</si>
  <si>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</si>
  <si>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</si>
  <si>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</si>
  <si>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</si>
  <si>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</si>
  <si>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</si>
  <si>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</si>
  <si>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</si>
  <si>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</si>
  <si>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</si>
  <si>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</si>
  <si>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</si>
  <si>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</si>
  <si>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</si>
  <si>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</si>
  <si>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</si>
  <si>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</si>
  <si>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</si>
  <si>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</si>
  <si>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</si>
  <si>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</si>
  <si>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</si>
  <si>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</si>
  <si>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</si>
  <si>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</si>
  <si>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</si>
  <si>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</si>
  <si>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</si>
  <si>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</si>
  <si>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</si>
  <si>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</si>
  <si>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</si>
  <si>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</si>
  <si>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</si>
  <si>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</si>
  <si>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</si>
  <si>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</si>
  <si>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</si>
  <si>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</si>
  <si>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</si>
  <si>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</si>
  <si>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</si>
  <si>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</si>
  <si>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</si>
  <si>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</si>
  <si>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</si>
  <si>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</si>
  <si>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</si>
  <si>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</si>
  <si>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</si>
  <si>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</si>
  <si>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</si>
  <si>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</si>
  <si>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</si>
  <si>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</si>
  <si>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</si>
  <si>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</si>
  <si>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</si>
  <si>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</si>
  <si>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</si>
  <si>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</si>
  <si>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</si>
  <si>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</si>
  <si>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</si>
  <si>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</si>
  <si>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</si>
  <si>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</si>
  <si>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</si>
  <si>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</si>
  <si>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</si>
  <si>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</si>
  <si>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</si>
  <si>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</si>
  <si>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</si>
  <si>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</si>
  <si>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</si>
  <si>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</si>
  <si>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</si>
  <si>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</si>
  <si>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</si>
  <si>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</si>
  <si>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</si>
  <si>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</si>
  <si>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</si>
  <si>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</si>
  <si>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</si>
  <si>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</si>
  <si>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</si>
  <si>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</si>
  <si>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</si>
  <si>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</si>
  <si>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</si>
  <si>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</si>
  <si>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</si>
  <si>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</si>
  <si>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</si>
  <si>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</si>
  <si>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</si>
  <si>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</si>
  <si>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</si>
  <si>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</si>
  <si>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</si>
  <si>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</si>
  <si>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</si>
  <si>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</si>
  <si>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</si>
  <si>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</si>
  <si>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</si>
  <si>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</si>
  <si>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</si>
  <si>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</si>
  <si>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</si>
  <si>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</si>
  <si>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</si>
  <si>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</si>
  <si>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</si>
  <si>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</si>
  <si>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</si>
  <si>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</si>
  <si>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</si>
  <si>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</si>
  <si>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</si>
  <si>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</si>
  <si>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</si>
  <si>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</si>
  <si>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</si>
  <si>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</si>
  <si>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</si>
  <si>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</si>
  <si>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</si>
  <si>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</si>
  <si>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</si>
  <si>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</si>
  <si>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</si>
  <si>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</si>
  <si>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</si>
  <si>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</si>
  <si>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</si>
  <si>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</si>
  <si>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</si>
  <si>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</si>
  <si>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</si>
  <si>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</si>
  <si>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</si>
  <si>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</si>
  <si>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</si>
  <si>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</si>
  <si>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</si>
  <si>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</si>
  <si>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</si>
  <si>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</si>
  <si>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</si>
  <si>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</si>
  <si>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</si>
  <si>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</si>
  <si>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</si>
  <si>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</si>
  <si>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</si>
  <si>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</si>
  <si>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</si>
  <si>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</si>
  <si>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</si>
  <si>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</si>
  <si>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</si>
  <si>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</si>
  <si>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</si>
  <si>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</si>
  <si>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</si>
  <si>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</si>
  <si>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</si>
  <si>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</si>
  <si>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</si>
  <si>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</si>
  <si>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</si>
  <si>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</si>
  <si>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</si>
  <si>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</si>
  <si>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</si>
  <si>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</si>
  <si>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</si>
  <si>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</si>
  <si>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</si>
  <si>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</si>
  <si>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</si>
  <si>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</si>
  <si>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</si>
  <si>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</si>
  <si>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</si>
  <si>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</si>
  <si>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</si>
  <si>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</si>
  <si>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</si>
  <si>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</si>
  <si>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</si>
  <si>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</si>
  <si>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</si>
  <si>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</si>
  <si>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</si>
  <si>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</si>
  <si>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</si>
  <si>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</si>
  <si>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</si>
  <si>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</si>
  <si>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</si>
  <si>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</si>
  <si>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</si>
  <si>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</si>
  <si>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</si>
  <si>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</si>
  <si>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</si>
  <si>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</si>
  <si>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</si>
  <si>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</si>
  <si>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</si>
  <si>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</si>
  <si>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</si>
  <si>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</si>
  <si>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</si>
  <si>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</si>
  <si>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</si>
  <si>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</si>
  <si>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</si>
  <si>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</si>
  <si>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</si>
  <si>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</si>
  <si>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</si>
  <si>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</si>
  <si>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</si>
  <si>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</si>
  <si>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</si>
  <si>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</si>
  <si>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</si>
  <si>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</si>
  <si>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</si>
  <si>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</si>
  <si>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</si>
  <si>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</si>
  <si>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</si>
  <si>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</si>
  <si>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</si>
  <si>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</si>
  <si>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</si>
  <si>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</si>
  <si>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</si>
  <si>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</si>
  <si>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</si>
  <si>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</si>
  <si>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</si>
  <si>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</si>
  <si>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</si>
  <si>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</si>
  <si>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</si>
  <si>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</si>
  <si>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</si>
  <si>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</si>
  <si>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</si>
  <si>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</si>
  <si>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</si>
  <si>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</si>
  <si>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</si>
  <si>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</si>
  <si>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</si>
  <si>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</si>
  <si>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</si>
  <si>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</si>
  <si>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</si>
  <si>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</si>
  <si>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</si>
  <si>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</si>
  <si>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</si>
  <si>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</si>
  <si>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</si>
  <si>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</si>
  <si>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</si>
  <si>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</si>
  <si>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</si>
  <si>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</si>
  <si>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</si>
  <si>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</si>
  <si>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</si>
  <si>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</si>
  <si>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</si>
  <si>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</si>
  <si>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</si>
  <si>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</si>
  <si>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</si>
  <si>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</si>
  <si>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</si>
  <si>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</si>
  <si>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</si>
  <si>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</si>
  <si>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</si>
  <si>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</si>
  <si>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</si>
  <si>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</si>
  <si>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</si>
  <si>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</si>
  <si>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</si>
  <si>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</si>
  <si>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</si>
  <si>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</si>
  <si>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</si>
  <si>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</si>
  <si>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</si>
  <si>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</si>
  <si>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</si>
  <si>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</si>
  <si>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</si>
  <si>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</si>
  <si>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</si>
  <si>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</si>
  <si>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</si>
  <si>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</si>
  <si>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</si>
  <si>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</si>
  <si>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</si>
  <si>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</si>
  <si>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</si>
  <si>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</si>
  <si>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</si>
  <si>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</si>
  <si>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</si>
  <si>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</si>
  <si>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</si>
  <si>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</si>
  <si>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</si>
  <si>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</si>
  <si>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</si>
  <si>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</si>
  <si>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</si>
  <si>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</si>
  <si>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</si>
  <si>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</si>
  <si>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</si>
  <si>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</si>
  <si>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</si>
  <si>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</si>
  <si>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</si>
  <si>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</si>
  <si>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</si>
  <si>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</si>
  <si>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</si>
  <si>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</si>
  <si>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</si>
  <si>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</si>
  <si>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</si>
  <si>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</si>
  <si>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</si>
  <si>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</si>
  <si>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</si>
  <si>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</si>
  <si>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</si>
  <si>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</si>
  <si>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</si>
  <si>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</si>
  <si>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</si>
  <si>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</si>
  <si>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</si>
  <si>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</si>
  <si>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</si>
  <si>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</si>
  <si>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</si>
  <si>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</si>
  <si>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</si>
  <si>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</si>
  <si>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</si>
  <si>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</si>
  <si>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</si>
  <si>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</si>
  <si>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</si>
  <si>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</si>
  <si>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</si>
  <si>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</si>
  <si>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</si>
  <si>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</si>
  <si>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</si>
  <si>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</si>
  <si>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</si>
  <si>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</si>
  <si>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</si>
  <si>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</si>
  <si>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</si>
  <si>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</si>
  <si>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</si>
  <si>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</si>
  <si>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</si>
  <si>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</si>
  <si>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</si>
  <si>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</si>
  <si>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</si>
  <si>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</si>
  <si>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</si>
  <si>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</si>
  <si>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</si>
  <si>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</si>
  <si>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</si>
  <si>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</si>
  <si>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</si>
  <si>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</si>
  <si>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</si>
  <si>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</si>
  <si>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</si>
  <si>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</si>
  <si>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</si>
  <si>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</si>
  <si>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</si>
  <si>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</si>
  <si>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</si>
  <si>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</si>
  <si>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</si>
  <si>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</si>
  <si>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</si>
  <si>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</si>
  <si>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</si>
  <si>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</si>
  <si>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</si>
  <si>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</si>
  <si>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</si>
  <si>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</si>
  <si>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</si>
  <si>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</si>
  <si>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</si>
  <si>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</si>
  <si>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</si>
  <si>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</si>
  <si>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</si>
  <si>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</si>
  <si>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</si>
  <si>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</si>
  <si>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</si>
  <si>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</si>
  <si>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</si>
  <si>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</si>
  <si>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</si>
  <si>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</si>
  <si>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</si>
  <si>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</si>
  <si>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</si>
  <si>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</si>
  <si>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</si>
  <si>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</si>
  <si>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</si>
  <si>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</si>
  <si>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</si>
  <si>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</si>
  <si>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</si>
  <si>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</si>
  <si>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</si>
  <si>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</si>
  <si>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</si>
  <si>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</si>
  <si>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</si>
  <si>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</si>
  <si>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</si>
  <si>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</si>
  <si>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</si>
  <si>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</si>
  <si>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</si>
  <si>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</si>
  <si>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</si>
  <si>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</si>
  <si>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</si>
  <si>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</si>
  <si>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</si>
  <si>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</si>
  <si>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</si>
  <si>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</si>
  <si>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</si>
  <si>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</si>
  <si>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</si>
  <si>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</si>
  <si>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</si>
  <si>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</si>
  <si>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</si>
  <si>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</si>
  <si>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</si>
  <si>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</si>
  <si>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</si>
  <si>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</si>
  <si>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</si>
  <si>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</si>
  <si>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</si>
  <si>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</si>
  <si>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</si>
  <si>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</si>
  <si>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</si>
  <si>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</si>
  <si>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</si>
  <si>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</si>
  <si>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</si>
  <si>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</si>
  <si>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</si>
  <si>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</si>
  <si>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</si>
  <si>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</si>
  <si>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</si>
  <si>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</si>
  <si>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</si>
  <si>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</si>
  <si>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</si>
  <si>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</si>
  <si>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</si>
  <si>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</si>
  <si>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</si>
  <si>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</si>
  <si>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</si>
  <si>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</si>
  <si>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</si>
  <si>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</si>
  <si>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</si>
  <si>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</si>
  <si>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</si>
  <si>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</si>
  <si>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</si>
  <si>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</si>
  <si>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</si>
  <si>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</si>
  <si>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</si>
  <si>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</si>
  <si>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</si>
  <si>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</si>
  <si>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</si>
  <si>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</si>
  <si>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</si>
  <si>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</si>
  <si>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</si>
  <si>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</si>
  <si>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</si>
  <si>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</si>
  <si>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</si>
  <si>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</si>
  <si>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</si>
  <si>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</si>
  <si>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</si>
  <si>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</si>
  <si>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</si>
  <si>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</si>
  <si>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</si>
  <si>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</si>
  <si>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</si>
  <si>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</si>
  <si>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</si>
  <si>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</si>
  <si>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</si>
  <si>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</si>
  <si>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</si>
  <si>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</si>
  <si>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</si>
  <si>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</si>
  <si>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</si>
  <si>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</si>
  <si>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</si>
  <si>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</si>
  <si>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</si>
  <si>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</si>
  <si>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</si>
  <si>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</si>
  <si>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</si>
  <si>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</si>
  <si>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</si>
  <si>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</si>
  <si>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</si>
  <si>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</si>
  <si>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</si>
  <si>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</si>
  <si>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</si>
  <si>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</si>
  <si>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</si>
  <si>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</si>
  <si>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</si>
  <si>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</si>
  <si>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</si>
  <si>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</si>
  <si>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</si>
  <si>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</si>
  <si>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</si>
  <si>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</si>
  <si>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</si>
  <si>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</si>
  <si>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</si>
  <si>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</si>
  <si>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</si>
  <si>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</si>
  <si>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</si>
  <si>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</si>
  <si>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</si>
  <si>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</si>
  <si>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</si>
  <si>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</si>
  <si>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</si>
  <si>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</si>
  <si>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</si>
  <si>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</si>
  <si>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</si>
  <si>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</si>
  <si>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</si>
  <si>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</si>
  <si>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</si>
  <si>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</si>
  <si>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</si>
  <si>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</si>
  <si>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</si>
  <si>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</si>
  <si>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</si>
  <si>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</si>
  <si>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</si>
  <si>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</si>
  <si>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</si>
  <si>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</si>
  <si>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</si>
  <si>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</si>
  <si>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</si>
  <si>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</si>
  <si>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</si>
  <si>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</si>
  <si>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</si>
  <si>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</si>
  <si>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</si>
  <si>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</si>
  <si>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</si>
  <si>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</si>
  <si>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</si>
  <si>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</si>
  <si>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</si>
  <si>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</si>
  <si>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</si>
  <si>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</si>
  <si>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</si>
  <si>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</si>
  <si>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</si>
  <si>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</si>
  <si>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</si>
  <si>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</si>
  <si>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</si>
  <si>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</si>
  <si>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</si>
  <si>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</si>
  <si>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</si>
  <si>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</si>
  <si>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</si>
  <si>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</si>
  <si>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</si>
  <si>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</si>
  <si>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</si>
  <si>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</si>
  <si>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</si>
  <si>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</si>
  <si>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</si>
  <si>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</si>
  <si>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</si>
  <si>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</si>
  <si>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</si>
  <si>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</si>
  <si>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</si>
  <si>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</si>
  <si>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</si>
  <si>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</si>
  <si>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</si>
  <si>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</si>
  <si>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</si>
  <si>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</si>
  <si>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</si>
  <si>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</si>
  <si>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</si>
  <si>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</si>
  <si>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</si>
  <si>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</si>
  <si>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</si>
  <si>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</si>
  <si>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</si>
  <si>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</si>
  <si>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</si>
  <si>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</si>
  <si>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</si>
  <si>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</si>
  <si>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</si>
  <si>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</si>
  <si>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</si>
  <si>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</si>
  <si>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</si>
  <si>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</si>
  <si>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</si>
  <si>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</si>
  <si>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</si>
  <si>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</si>
  <si>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</si>
  <si>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</si>
  <si>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</si>
  <si>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</si>
  <si>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</si>
  <si>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</si>
  <si>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</si>
  <si>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</si>
  <si>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</si>
  <si>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</si>
  <si>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</si>
  <si>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</si>
  <si>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</si>
  <si>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</si>
  <si>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</si>
  <si>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</si>
  <si>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</si>
  <si>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</si>
  <si>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</si>
  <si>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</si>
  <si>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</si>
  <si>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</si>
  <si>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</si>
  <si>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</si>
  <si>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</si>
  <si>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</si>
  <si>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</si>
  <si>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</si>
  <si>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</si>
  <si>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</si>
  <si>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</si>
  <si>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</si>
  <si>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</si>
  <si>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</si>
  <si>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</si>
  <si>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</si>
  <si>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</si>
  <si>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</si>
  <si>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</si>
  <si>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</si>
  <si>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</si>
  <si>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</si>
  <si>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</si>
  <si>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</si>
  <si>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</si>
  <si>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</si>
  <si>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</si>
  <si>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</si>
  <si>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</si>
  <si>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</si>
  <si>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</si>
  <si>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</si>
  <si>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</si>
  <si>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</si>
  <si>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</si>
  <si>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</si>
  <si>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</si>
  <si>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</si>
  <si>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</si>
  <si>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</si>
  <si>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</si>
  <si>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</si>
  <si>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</si>
  <si>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</si>
  <si>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</si>
  <si>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</si>
  <si>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</si>
  <si>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</si>
  <si>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</si>
  <si>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</si>
  <si>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</si>
  <si>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</si>
  <si>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</si>
  <si>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</si>
  <si>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</si>
  <si>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</si>
  <si>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</si>
  <si>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</si>
  <si>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</si>
  <si>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</si>
  <si>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</si>
  <si>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</si>
  <si>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</si>
  <si>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</si>
  <si>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</si>
  <si>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</si>
  <si>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</si>
  <si>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</si>
  <si>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</si>
  <si>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</si>
  <si>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</si>
  <si>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</si>
  <si>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</si>
  <si>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</si>
  <si>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</si>
  <si>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</si>
  <si>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</si>
  <si>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</si>
  <si>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</si>
  <si>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</si>
  <si>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</si>
  <si>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</si>
  <si>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</si>
  <si>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</si>
  <si>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</si>
  <si>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</si>
  <si>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</si>
  <si>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</si>
  <si>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</si>
  <si>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</si>
  <si>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</si>
  <si>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</si>
  <si>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</si>
  <si>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</si>
  <si>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</si>
  <si>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</si>
  <si>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</si>
  <si>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</si>
  <si>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</si>
  <si>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</si>
  <si>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</si>
  <si>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</si>
  <si>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</si>
  <si>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</si>
  <si>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</si>
  <si>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</si>
  <si>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</si>
  <si>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</si>
  <si>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</si>
  <si>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</si>
  <si>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</si>
  <si>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</si>
  <si>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</si>
  <si>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</si>
  <si>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</si>
  <si>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</si>
  <si>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</si>
  <si>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</si>
  <si>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</si>
  <si>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</si>
  <si>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</si>
  <si>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</si>
  <si>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</si>
  <si>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</si>
  <si>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</si>
  <si>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</si>
  <si>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</si>
  <si>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</si>
  <si>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</si>
  <si>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</si>
  <si>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</si>
  <si>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</si>
  <si>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</si>
  <si>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</si>
  <si>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</si>
  <si>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</si>
  <si>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</si>
  <si>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</si>
  <si>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</si>
  <si>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</si>
  <si>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</si>
  <si>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</si>
  <si>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</si>
  <si>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</si>
  <si>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</si>
  <si>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</si>
  <si>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</si>
  <si>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</si>
  <si>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</si>
  <si>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</si>
  <si>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</si>
  <si>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</si>
  <si>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</si>
  <si>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</si>
  <si>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</si>
  <si>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</si>
  <si>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</si>
  <si>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</si>
  <si>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</si>
  <si>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</si>
  <si>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</si>
  <si>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</si>
  <si>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</si>
  <si>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</si>
  <si>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</si>
  <si>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</si>
  <si>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</si>
  <si>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</si>
  <si>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</si>
  <si>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</si>
  <si>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</si>
  <si>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</si>
  <si>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</si>
  <si>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</si>
  <si>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</si>
  <si>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</si>
  <si>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</si>
  <si>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</si>
  <si>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</si>
  <si>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</si>
  <si>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</si>
  <si>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</si>
  <si>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</si>
  <si>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</si>
  <si>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</si>
  <si>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</si>
  <si>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</si>
  <si>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</si>
  <si>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</si>
  <si>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</si>
  <si>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</si>
  <si>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</si>
  <si>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</si>
  <si>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</si>
  <si>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</si>
  <si>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</si>
  <si>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</si>
  <si>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</si>
  <si>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</si>
  <si>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</si>
  <si>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</si>
  <si>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</si>
  <si>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</si>
  <si>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</si>
  <si>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</si>
  <si>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</si>
  <si>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</si>
  <si>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</si>
  <si>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</si>
  <si>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</si>
  <si>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</si>
  <si>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</si>
  <si>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</si>
  <si>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</si>
  <si>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</si>
  <si>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</si>
  <si>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</si>
  <si>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</si>
  <si>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</si>
  <si>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</si>
  <si>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</si>
  <si>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</si>
  <si>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</si>
  <si>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</si>
  <si>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</si>
  <si>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</si>
  <si>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</si>
  <si>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</si>
  <si>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</si>
  <si>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</si>
  <si>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</si>
  <si>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</si>
  <si>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</si>
  <si>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</si>
  <si>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</si>
  <si>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</si>
  <si>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</si>
  <si>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</si>
  <si>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</si>
  <si>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</si>
  <si>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</si>
  <si>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</si>
  <si>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</si>
  <si>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</si>
  <si>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</si>
  <si>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</si>
  <si>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</si>
  <si>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</si>
  <si>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</si>
  <si>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</si>
  <si>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</si>
  <si>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</si>
  <si>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</si>
  <si>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</si>
  <si>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</si>
  <si>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</si>
  <si>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</si>
  <si>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</si>
  <si>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</si>
  <si>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</si>
  <si>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</si>
  <si>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</si>
  <si>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</si>
  <si>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</si>
  <si>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</si>
  <si>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</si>
  <si>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</si>
  <si>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</si>
  <si>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</si>
  <si>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</si>
  <si>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</si>
  <si>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</si>
  <si>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</si>
  <si>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</si>
  <si>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</si>
  <si>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</si>
  <si>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</si>
  <si>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</si>
  <si>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</si>
  <si>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</si>
  <si>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</si>
  <si>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</si>
  <si>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</si>
  <si>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</si>
  <si>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</si>
  <si>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</si>
  <si>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</si>
  <si>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</si>
  <si>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</si>
  <si>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</si>
  <si>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</si>
  <si>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</si>
  <si>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</si>
  <si>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</si>
  <si>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</si>
  <si>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</si>
  <si>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</si>
  <si>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</si>
  <si>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</si>
  <si>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</si>
  <si>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</si>
  <si>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</si>
  <si>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</si>
  <si>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</si>
  <si>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</si>
  <si>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</si>
  <si>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</si>
  <si>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</si>
  <si>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</si>
  <si>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</si>
  <si>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</si>
  <si>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</si>
  <si>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</si>
  <si>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</si>
  <si>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</si>
  <si>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</si>
  <si>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</si>
  <si>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</si>
  <si>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</si>
  <si>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</si>
  <si>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</si>
  <si>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</si>
  <si>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</si>
  <si>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</si>
  <si>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</si>
  <si>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</si>
  <si>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</si>
  <si>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</si>
  <si>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</si>
  <si>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</si>
  <si>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</si>
  <si>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</si>
  <si>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</si>
  <si>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</si>
  <si>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</si>
  <si>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</si>
  <si>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</si>
  <si>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</si>
  <si>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</si>
  <si>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</si>
  <si>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</si>
  <si>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</si>
  <si>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</si>
  <si>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</si>
  <si>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</si>
  <si>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</si>
  <si>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</si>
  <si>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</si>
  <si>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</si>
  <si>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</si>
  <si>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</si>
  <si>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</si>
  <si>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</si>
  <si>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</si>
  <si>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</si>
  <si>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</si>
  <si>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</si>
  <si>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</si>
  <si>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</si>
  <si>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</si>
  <si>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</si>
  <si>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</si>
  <si>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</si>
  <si>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</si>
  <si>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</si>
  <si>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</si>
  <si>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</si>
  <si>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</si>
  <si>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</si>
  <si>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</si>
  <si>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</si>
  <si>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</si>
  <si>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</si>
  <si>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</si>
  <si>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</si>
  <si>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</si>
  <si>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</si>
  <si>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</si>
  <si>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</si>
  <si>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</si>
  <si>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</si>
  <si>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</si>
  <si>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</si>
  <si>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</si>
  <si>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</si>
  <si>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</si>
  <si>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</si>
  <si>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</si>
  <si>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</si>
  <si>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</si>
  <si>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</si>
  <si>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</si>
  <si>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</si>
  <si>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</si>
  <si>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</si>
  <si>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</si>
  <si>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</si>
  <si>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</si>
  <si>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</si>
  <si>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</si>
  <si>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</si>
  <si>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</si>
  <si>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</si>
  <si>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</si>
  <si>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</si>
  <si>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</si>
  <si>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</si>
  <si>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</si>
  <si>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</si>
  <si>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</si>
  <si>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</si>
  <si>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</si>
  <si>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</si>
  <si>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</si>
  <si>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</si>
  <si>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</si>
  <si>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</si>
  <si>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</si>
  <si>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</si>
  <si>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</si>
  <si>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</si>
  <si>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</si>
  <si>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</si>
  <si>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</si>
  <si>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</si>
  <si>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</si>
  <si>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</si>
  <si>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</si>
  <si>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</si>
  <si>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</si>
  <si>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</si>
  <si>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</si>
  <si>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</si>
  <si>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</si>
  <si>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</si>
  <si>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</si>
  <si>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</si>
  <si>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</si>
  <si>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</si>
  <si>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</si>
  <si>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</si>
  <si>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</si>
  <si>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</si>
  <si>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</si>
  <si>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</si>
  <si>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</si>
  <si>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</si>
  <si>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</si>
  <si>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</si>
  <si>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</si>
  <si>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</si>
  <si>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</si>
  <si>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</si>
  <si>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</si>
  <si>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</si>
  <si>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</si>
  <si>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</si>
  <si>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</si>
  <si>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</si>
  <si>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</si>
  <si>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</si>
  <si>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</si>
  <si>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</si>
  <si>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</si>
  <si>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</si>
  <si>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</si>
  <si>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</si>
  <si>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</si>
  <si>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</si>
  <si>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</si>
  <si>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</si>
  <si>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</si>
  <si>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</si>
  <si>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</si>
  <si>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</si>
  <si>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</si>
  <si>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</si>
  <si>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</si>
  <si>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</si>
  <si>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</si>
  <si>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</si>
  <si>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</si>
  <si>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</si>
  <si>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</si>
  <si>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</si>
  <si>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</si>
  <si>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</si>
  <si>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</si>
  <si>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</si>
  <si>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</si>
  <si>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</si>
  <si>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</si>
  <si>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</si>
  <si>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</si>
  <si>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</si>
  <si>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</si>
  <si>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</si>
  <si>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</si>
  <si>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</si>
  <si>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</si>
  <si>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</si>
  <si>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</si>
  <si>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</si>
  <si>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</si>
  <si>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</si>
  <si>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</si>
  <si>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</si>
  <si>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</si>
  <si>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</si>
  <si>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</si>
  <si>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</si>
  <si>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</si>
  <si>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</si>
  <si>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</si>
  <si>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</si>
  <si>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</si>
  <si>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</si>
  <si>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</si>
  <si>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</si>
  <si>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</si>
  <si>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</si>
  <si>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</si>
  <si>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</si>
  <si>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</si>
  <si>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</si>
  <si>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</si>
  <si>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</si>
  <si>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</si>
  <si>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</si>
  <si>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</si>
  <si>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</si>
  <si>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</si>
  <si>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</si>
  <si>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</si>
  <si>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</si>
  <si>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</si>
  <si>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</si>
  <si>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</si>
  <si>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</si>
  <si>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</si>
  <si>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</si>
  <si>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</si>
  <si>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</si>
  <si>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</si>
  <si>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</si>
  <si>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</si>
  <si>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</si>
  <si>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</si>
  <si>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</si>
  <si>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</si>
  <si>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</si>
  <si>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</si>
  <si>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</si>
  <si>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</si>
  <si>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</si>
  <si>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</si>
  <si>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</si>
  <si>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</si>
  <si>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</si>
  <si>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</si>
  <si>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</si>
  <si>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</si>
  <si>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</si>
  <si>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</si>
  <si>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</si>
  <si>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</si>
  <si>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</si>
  <si>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</si>
  <si>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</si>
  <si>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</si>
  <si>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</si>
  <si>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</si>
  <si>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</si>
  <si>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</si>
  <si>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</si>
  <si>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</si>
  <si>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</si>
  <si>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</si>
  <si>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</si>
  <si>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</si>
  <si>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</si>
  <si>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</si>
  <si>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</si>
  <si>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</si>
  <si>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</si>
  <si>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</si>
  <si>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</si>
  <si>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</si>
  <si>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</si>
  <si>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</si>
  <si>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</si>
  <si>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</si>
  <si>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</si>
  <si>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</si>
  <si>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</si>
  <si>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</si>
  <si>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</si>
  <si>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</si>
  <si>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</si>
  <si>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</si>
  <si>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</si>
  <si>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</si>
  <si>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</si>
  <si>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</si>
  <si>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</si>
  <si>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</si>
  <si>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</si>
  <si>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</si>
  <si>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</si>
  <si>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</si>
  <si>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</si>
  <si>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</si>
  <si>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</si>
  <si>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</si>
  <si>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</si>
  <si>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</si>
  <si>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</si>
  <si>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</si>
  <si>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</si>
  <si>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</si>
  <si>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</si>
  <si>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</si>
  <si>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</si>
  <si>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</si>
  <si>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</si>
  <si>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</si>
  <si>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</si>
  <si>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</si>
  <si>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</si>
  <si>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</si>
  <si>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</si>
  <si>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</si>
  <si>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</si>
  <si>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</si>
  <si>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</si>
  <si>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</si>
  <si>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</si>
  <si>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</si>
  <si>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</si>
  <si>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</si>
  <si>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</si>
  <si>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</si>
  <si>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</si>
  <si>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</si>
  <si>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</si>
  <si>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</si>
  <si>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</si>
  <si>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</si>
  <si>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</si>
  <si>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</si>
  <si>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</si>
  <si>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</si>
  <si>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</si>
  <si>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</si>
  <si>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</si>
  <si>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</si>
  <si>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</si>
  <si>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</si>
  <si>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</si>
  <si>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</si>
  <si>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</si>
  <si>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</si>
  <si>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</si>
  <si>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</si>
  <si>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</si>
  <si>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</si>
  <si>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</si>
  <si>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</si>
  <si>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</si>
  <si>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</si>
  <si>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</si>
  <si>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</si>
  <si>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</si>
  <si>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</si>
  <si>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</si>
  <si>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</si>
  <si>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</si>
  <si>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</si>
  <si>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</si>
  <si>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</si>
  <si>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</si>
  <si>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</si>
  <si>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</si>
  <si>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</si>
  <si>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</si>
  <si>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</si>
  <si>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</si>
  <si>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</si>
  <si>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</si>
  <si>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</si>
  <si>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</si>
  <si>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</si>
  <si>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</si>
  <si>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</si>
  <si>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</si>
  <si>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</si>
  <si>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</si>
  <si>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</si>
  <si>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</si>
  <si>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</si>
  <si>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</si>
  <si>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</si>
  <si>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</si>
  <si>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</si>
  <si>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</si>
  <si>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</si>
  <si>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</si>
  <si>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</si>
  <si>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</si>
  <si>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</si>
  <si>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</si>
  <si>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</si>
  <si>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</si>
  <si>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</si>
  <si>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</si>
  <si>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</si>
  <si>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</si>
  <si>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</si>
  <si>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</si>
  <si>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</si>
  <si>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</si>
  <si>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</si>
  <si>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</si>
  <si>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</si>
  <si>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</si>
  <si>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</si>
  <si>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</si>
  <si>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</si>
  <si>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</si>
  <si>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</si>
  <si>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</si>
  <si>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</si>
  <si>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</si>
  <si>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</si>
  <si>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</si>
  <si>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</si>
  <si>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</si>
  <si>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</si>
  <si>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</si>
  <si>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</si>
  <si>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</si>
  <si>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</si>
  <si>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</si>
  <si>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</si>
  <si>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</si>
  <si>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</si>
  <si>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</si>
  <si>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</si>
  <si>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</si>
  <si>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</si>
  <si>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</si>
  <si>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</si>
  <si>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</si>
  <si>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</si>
  <si>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</si>
  <si>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</si>
  <si>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</si>
  <si>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</si>
  <si>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</si>
  <si>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</si>
  <si>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</si>
  <si>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</si>
  <si>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</si>
  <si>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</si>
  <si>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</si>
  <si>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</si>
  <si>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</si>
  <si>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</si>
  <si>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</si>
  <si>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</si>
  <si>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</si>
  <si>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</si>
  <si>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</si>
  <si>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</si>
  <si>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</si>
  <si>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</si>
  <si>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</si>
  <si>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</si>
  <si>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</si>
  <si>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</si>
  <si>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</si>
  <si>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</si>
  <si>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</si>
  <si>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</si>
  <si>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</si>
  <si>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</si>
  <si>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</si>
  <si>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</si>
  <si>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</si>
  <si>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</si>
  <si>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</si>
  <si>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</si>
  <si>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</si>
  <si>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</si>
  <si>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</si>
  <si>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</si>
  <si>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</si>
  <si>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</si>
  <si>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</si>
  <si>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</si>
  <si>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</si>
  <si>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</si>
  <si>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</si>
  <si>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</si>
  <si>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</si>
  <si>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</si>
  <si>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</si>
  <si>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</si>
  <si>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</si>
  <si>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</si>
  <si>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</si>
  <si>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</si>
  <si>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</si>
  <si>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</si>
  <si>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</si>
  <si>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</si>
  <si>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</si>
  <si>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</si>
  <si>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</si>
  <si>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</si>
  <si>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</si>
  <si>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</si>
  <si>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</si>
  <si>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</si>
  <si>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</si>
  <si>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</si>
  <si>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</si>
  <si>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</si>
  <si>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</si>
  <si>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</si>
  <si>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</si>
  <si>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</si>
  <si>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</si>
  <si>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</si>
  <si>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</si>
  <si>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</si>
  <si>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</si>
  <si>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</si>
  <si>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</si>
  <si>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</si>
  <si>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</si>
  <si>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</si>
  <si>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</si>
  <si>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</si>
  <si>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</si>
  <si>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</si>
  <si>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</si>
  <si>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</si>
  <si>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</si>
  <si>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</si>
  <si>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</si>
  <si>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</si>
  <si>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</si>
  <si>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</si>
  <si>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</si>
  <si>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</si>
  <si>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</si>
  <si>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</si>
  <si>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</si>
  <si>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</si>
  <si>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</si>
  <si>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</si>
  <si>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</si>
  <si>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</si>
  <si>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</si>
  <si>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</si>
  <si>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</si>
  <si>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</si>
  <si>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</si>
  <si>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</si>
  <si>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</si>
  <si>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</si>
  <si>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</si>
  <si>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</si>
  <si>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</si>
  <si>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</si>
  <si>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</si>
  <si>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</si>
  <si>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</si>
  <si>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</si>
  <si>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</si>
  <si>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</si>
  <si>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</si>
  <si>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</si>
  <si>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</si>
  <si>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</si>
  <si>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</si>
  <si>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</si>
  <si>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</si>
  <si>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</si>
  <si>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</si>
  <si>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</si>
  <si>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</si>
  <si>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</si>
  <si>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</si>
  <si>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</si>
  <si>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</si>
  <si>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</si>
  <si>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</si>
  <si>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</si>
  <si>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</si>
  <si>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</si>
  <si>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</si>
  <si>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</si>
  <si>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</si>
  <si>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</si>
  <si>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</si>
  <si>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</si>
  <si>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</si>
  <si>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</si>
  <si>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</si>
  <si>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</si>
  <si>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</si>
  <si>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</si>
  <si>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</si>
  <si>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</si>
  <si>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</si>
  <si>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</si>
  <si>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</si>
  <si>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</si>
  <si>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</si>
  <si>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</si>
  <si>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</si>
  <si>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</si>
  <si>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</si>
  <si>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</si>
  <si>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</si>
  <si>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</si>
  <si>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</si>
  <si>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</si>
  <si>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</si>
  <si>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</si>
  <si>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</si>
  <si>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</si>
  <si>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</si>
  <si>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</si>
  <si>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</si>
  <si>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</si>
  <si>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</si>
  <si>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</si>
  <si>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</si>
  <si>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</si>
  <si>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</si>
  <si>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</si>
  <si>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</si>
  <si>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</si>
  <si>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</si>
  <si>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</si>
  <si>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</si>
  <si>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</si>
  <si>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</si>
  <si>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</si>
  <si>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</si>
  <si>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</si>
  <si>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</si>
  <si>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</si>
  <si>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</si>
  <si>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</si>
  <si>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</si>
  <si>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</si>
  <si>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</si>
  <si>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</si>
  <si>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</si>
  <si>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</si>
  <si>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</si>
  <si>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</si>
  <si>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</si>
  <si>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</si>
  <si>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</si>
  <si>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</si>
  <si>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</si>
  <si>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</si>
  <si>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</si>
  <si>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</si>
  <si>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</si>
  <si>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</si>
  <si>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</si>
  <si>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</si>
  <si>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</si>
  <si>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</si>
  <si>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</si>
  <si>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</si>
  <si>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</si>
  <si>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</si>
  <si>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</si>
  <si>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</si>
  <si>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</si>
  <si>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</si>
  <si>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</si>
  <si>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</si>
  <si>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</si>
  <si>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</si>
  <si>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</si>
  <si>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</si>
  <si>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</si>
  <si>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</si>
  <si>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</si>
  <si>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</si>
  <si>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</si>
  <si>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</si>
  <si>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</si>
  <si>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</si>
  <si>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</si>
  <si>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</si>
  <si>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</si>
  <si>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</si>
  <si>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</si>
  <si>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</si>
  <si>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</si>
  <si>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</si>
  <si>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</si>
  <si>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</si>
  <si>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</si>
  <si>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</si>
  <si>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</si>
  <si>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</si>
  <si>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</si>
  <si>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</si>
  <si>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</si>
  <si>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</si>
  <si>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</si>
  <si>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</si>
  <si>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</si>
  <si>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</si>
  <si>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</si>
  <si>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</si>
  <si>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</si>
  <si>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</si>
  <si>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</si>
  <si>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</si>
  <si>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</si>
  <si>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</si>
  <si>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</si>
  <si>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</si>
  <si>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</si>
  <si>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</si>
  <si>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</si>
  <si>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</si>
  <si>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</si>
  <si>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</si>
  <si>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</si>
  <si>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</si>
  <si>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</si>
  <si>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</si>
  <si>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</si>
  <si>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</si>
  <si>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</si>
  <si>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</si>
  <si>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</si>
  <si>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</si>
  <si>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</si>
  <si>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</si>
  <si>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</si>
  <si>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</si>
  <si>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</si>
  <si>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</si>
  <si>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</si>
  <si>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</si>
  <si>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</si>
  <si>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</si>
  <si>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</si>
  <si>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</si>
  <si>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</si>
  <si>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</si>
  <si>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</si>
  <si>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</si>
  <si>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</si>
  <si>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</si>
  <si>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</si>
  <si>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</si>
  <si>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</si>
  <si>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</si>
  <si>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</si>
  <si>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</si>
  <si>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</si>
  <si>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</si>
  <si>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</si>
  <si>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</si>
  <si>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</si>
  <si>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</si>
  <si>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</si>
  <si>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</si>
  <si>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</si>
  <si>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</si>
  <si>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</si>
  <si>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</si>
  <si>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</si>
  <si>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</si>
  <si>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</si>
  <si>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</si>
  <si>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</si>
  <si>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</si>
  <si>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</si>
  <si>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</si>
  <si>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</si>
  <si>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</si>
  <si>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</si>
  <si>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</si>
  <si>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</si>
  <si>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</si>
  <si>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</si>
  <si>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</si>
  <si>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</si>
  <si>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</si>
  <si>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</si>
  <si>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</si>
  <si>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</si>
  <si>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</si>
  <si>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</si>
  <si>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</si>
  <si>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</si>
  <si>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</si>
  <si>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</si>
  <si>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</si>
  <si>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</si>
  <si>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</si>
  <si>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</si>
  <si>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</si>
  <si>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</si>
  <si>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</si>
  <si>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</si>
  <si>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</si>
  <si>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</si>
  <si>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</si>
  <si>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</si>
  <si>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</si>
  <si>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</si>
  <si>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</si>
  <si>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</si>
  <si>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</si>
  <si>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</si>
  <si>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</si>
  <si>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</si>
  <si>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</si>
  <si>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</si>
  <si>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</si>
  <si>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</si>
  <si>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</si>
  <si>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</si>
  <si>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</si>
  <si>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</si>
  <si>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</si>
  <si>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</si>
  <si>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</si>
  <si>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</si>
  <si>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</si>
  <si>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</si>
  <si>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</si>
  <si>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</si>
  <si>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</si>
  <si>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</si>
  <si>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</si>
  <si>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</si>
  <si>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</si>
  <si>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</si>
  <si>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</si>
  <si>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</si>
  <si>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</si>
  <si>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</si>
  <si>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</si>
  <si>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</si>
  <si>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</si>
  <si>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</si>
  <si>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</si>
  <si>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</si>
  <si>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</si>
  <si>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</si>
  <si>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</si>
  <si>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</si>
  <si>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</si>
  <si>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</si>
  <si>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</si>
  <si>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</si>
  <si>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</si>
  <si>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</si>
  <si>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</si>
  <si>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</si>
  <si>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</si>
  <si>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</si>
  <si>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</si>
  <si>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</si>
  <si>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</si>
  <si>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</si>
  <si>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</si>
  <si>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</si>
  <si>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</si>
  <si>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</si>
  <si>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</si>
  <si>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</si>
  <si>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</si>
  <si>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</si>
  <si>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</si>
  <si>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</si>
  <si>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</si>
  <si>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</si>
  <si>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</si>
  <si>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</si>
  <si>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</si>
  <si>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</si>
  <si>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</si>
  <si>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</si>
  <si>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</si>
  <si>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</si>
  <si>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</si>
  <si>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</si>
  <si>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</si>
  <si>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</si>
  <si>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</si>
  <si>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</si>
  <si>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</si>
  <si>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</si>
  <si>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</si>
  <si>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</si>
  <si>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</si>
  <si>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</si>
  <si>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</si>
  <si>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</si>
  <si>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</si>
  <si>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</si>
  <si>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</si>
  <si>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</si>
  <si>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</si>
  <si>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</si>
  <si>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</si>
  <si>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</si>
  <si>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</si>
  <si>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</si>
  <si>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</si>
  <si>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</si>
  <si>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</si>
  <si>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</si>
  <si>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</si>
  <si>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</si>
  <si>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</si>
  <si>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</si>
  <si>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</si>
  <si>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</si>
  <si>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</si>
  <si>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</si>
  <si>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</si>
  <si>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</si>
  <si>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</si>
  <si>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</si>
  <si>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</si>
  <si>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</si>
  <si>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</si>
  <si>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</si>
  <si>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</si>
  <si>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</si>
  <si>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</si>
  <si>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</si>
  <si>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</si>
  <si>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</si>
  <si>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</si>
  <si>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</si>
  <si>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</si>
  <si>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</si>
  <si>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</si>
  <si>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</si>
  <si>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</si>
  <si>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</si>
  <si>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</si>
  <si>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</si>
  <si>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</si>
  <si>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</si>
  <si>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</si>
  <si>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</si>
  <si>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</si>
  <si>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</si>
  <si>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</si>
  <si>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</si>
  <si>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</si>
  <si>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</si>
  <si>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</si>
  <si>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</si>
  <si>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</si>
  <si>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</si>
  <si>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</si>
  <si>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</si>
  <si>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</si>
  <si>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</si>
  <si>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</si>
  <si>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</si>
  <si>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</si>
  <si>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</si>
  <si>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</si>
  <si>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</si>
  <si>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</si>
  <si>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</si>
  <si>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</si>
  <si>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</si>
  <si>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</si>
  <si>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</si>
  <si>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</si>
  <si>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</si>
  <si>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</si>
  <si>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</si>
  <si>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</si>
  <si>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</si>
  <si>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</si>
  <si>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</si>
  <si>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</si>
  <si>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</si>
  <si>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</si>
  <si>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</si>
  <si>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</si>
  <si>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</si>
  <si>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</si>
  <si>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</si>
  <si>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</si>
  <si>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</si>
  <si>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</si>
  <si>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</si>
  <si>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</si>
  <si>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</si>
  <si>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</si>
  <si>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</si>
  <si>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</si>
  <si>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</si>
  <si>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</si>
  <si>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</si>
  <si>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</si>
  <si>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</si>
  <si>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</si>
  <si>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</si>
  <si>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</si>
  <si>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</si>
  <si>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</si>
  <si>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</si>
  <si>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</si>
  <si>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</si>
  <si>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</si>
  <si>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</si>
  <si>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</si>
  <si>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</si>
  <si>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</si>
  <si>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</si>
  <si>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</si>
  <si>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</si>
  <si>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</si>
  <si>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</si>
  <si>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</si>
  <si>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</si>
  <si>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</si>
  <si>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</si>
  <si>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</si>
  <si>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</si>
  <si>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</si>
  <si>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</si>
  <si>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</si>
  <si>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</si>
  <si>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</si>
  <si>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</si>
  <si>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</si>
  <si>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</si>
  <si>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</si>
  <si>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</si>
  <si>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</si>
  <si>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</si>
  <si>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</si>
  <si>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</si>
  <si>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</si>
  <si>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</si>
  <si>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</si>
  <si>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</si>
  <si>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</si>
  <si>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</si>
  <si>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</si>
  <si>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</si>
  <si>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</si>
  <si>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</si>
  <si>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</si>
  <si>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</si>
  <si>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</si>
  <si>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</si>
  <si>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</si>
  <si>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</si>
  <si>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</si>
  <si>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</si>
  <si>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</si>
  <si>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</si>
  <si>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</si>
  <si>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</si>
  <si>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</si>
  <si>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</si>
  <si>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</si>
  <si>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</si>
  <si>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</si>
  <si>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</si>
  <si>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</si>
  <si>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</si>
  <si>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</si>
  <si>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</si>
  <si>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</si>
  <si>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</si>
  <si>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</si>
  <si>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</si>
  <si>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</si>
  <si>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</si>
  <si>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</si>
  <si>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</si>
  <si>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</si>
  <si>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</si>
  <si>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</si>
  <si>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</si>
  <si>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</si>
  <si>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</si>
  <si>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</si>
  <si>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</si>
  <si>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</si>
  <si>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</si>
  <si>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</si>
  <si>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</si>
  <si>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</si>
  <si>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</si>
  <si>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</si>
  <si>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</si>
  <si>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</si>
  <si>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</si>
  <si>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</si>
  <si>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</si>
  <si>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</si>
  <si>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</si>
  <si>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</si>
  <si>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</si>
  <si>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</si>
  <si>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</si>
  <si>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</si>
  <si>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</si>
  <si>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</si>
  <si>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</si>
  <si>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</si>
  <si>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</si>
  <si>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</si>
  <si>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</si>
  <si>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</si>
  <si>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</si>
  <si>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</si>
  <si>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</si>
  <si>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</si>
  <si>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</si>
  <si>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</si>
  <si>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</si>
  <si>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</si>
  <si>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</si>
  <si>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</si>
  <si>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</si>
  <si>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</si>
  <si>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</si>
  <si>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</si>
  <si>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</si>
  <si>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</si>
  <si>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</si>
  <si>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</si>
  <si>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</si>
  <si>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</si>
  <si>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</si>
  <si>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</si>
  <si>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</si>
  <si>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</si>
  <si>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</si>
  <si>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</si>
  <si>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</si>
  <si>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</si>
  <si>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</si>
  <si>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</si>
  <si>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</si>
  <si>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</si>
  <si>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</si>
  <si>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</si>
  <si>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</si>
  <si>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</si>
  <si>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</si>
  <si>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</si>
  <si>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</si>
  <si>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</si>
  <si>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</si>
  <si>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</si>
  <si>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</si>
  <si>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</si>
  <si>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</si>
  <si>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</si>
  <si>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</si>
  <si>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</si>
  <si>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</si>
  <si>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</si>
  <si>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</si>
  <si>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</si>
  <si>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</si>
  <si>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</si>
  <si>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</si>
  <si>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</si>
  <si>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</si>
  <si>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</si>
  <si>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</si>
  <si>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</si>
  <si>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</si>
  <si>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</si>
  <si>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</si>
  <si>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</si>
  <si>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</si>
  <si>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</si>
  <si>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</si>
  <si>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</si>
  <si>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</si>
  <si>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</si>
  <si>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</si>
  <si>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</si>
  <si>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</si>
  <si>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</si>
  <si>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</si>
  <si>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</si>
  <si>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</si>
  <si>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</si>
  <si>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</si>
  <si>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</si>
  <si>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</si>
  <si>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</si>
  <si>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</si>
  <si>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</si>
  <si>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</si>
  <si>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</si>
  <si>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</si>
  <si>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</si>
  <si>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</si>
  <si>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</si>
  <si>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</si>
  <si>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</si>
  <si>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</si>
  <si>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</si>
  <si>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</si>
  <si>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</si>
  <si>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</si>
  <si>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</si>
  <si>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</si>
  <si>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</si>
  <si>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</si>
  <si>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</si>
  <si>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</si>
  <si>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</si>
  <si>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</si>
  <si>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</si>
  <si>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</si>
  <si>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</si>
  <si>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</si>
  <si>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</si>
  <si>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</si>
  <si>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</si>
  <si>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</si>
  <si>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</si>
  <si>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</si>
  <si>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</si>
  <si>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</si>
  <si>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</si>
  <si>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</si>
  <si>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</si>
  <si>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</si>
  <si>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</si>
  <si>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</si>
  <si>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</si>
  <si>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</si>
  <si>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</si>
  <si>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</si>
  <si>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</si>
  <si>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</si>
  <si>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</si>
  <si>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</si>
  <si>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</si>
  <si>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</si>
  <si>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</si>
  <si>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</si>
  <si>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</si>
  <si>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</si>
  <si>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</si>
  <si>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</si>
  <si>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</si>
  <si>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</si>
  <si>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</si>
  <si>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</si>
  <si>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</si>
  <si>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</si>
  <si>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</si>
  <si>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</si>
  <si>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</si>
  <si>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</si>
  <si>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</si>
  <si>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</si>
  <si>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</si>
  <si>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</si>
  <si>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</si>
  <si>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</si>
  <si>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</si>
  <si>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</si>
  <si>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</si>
  <si>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</si>
  <si>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</si>
  <si>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</si>
  <si>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</si>
  <si>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</si>
  <si>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</si>
  <si>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</si>
  <si>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</si>
  <si>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</si>
  <si>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</si>
  <si>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</si>
  <si>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</si>
  <si>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</si>
  <si>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</si>
  <si>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</si>
  <si>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</si>
  <si>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</si>
  <si>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</si>
  <si>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</si>
  <si>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</si>
  <si>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</si>
  <si>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</si>
  <si>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</si>
  <si>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</si>
  <si>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</si>
  <si>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</si>
  <si>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</si>
  <si>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</si>
  <si>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</si>
  <si>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</si>
  <si>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</si>
  <si>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</si>
  <si>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</si>
  <si>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</si>
  <si>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</si>
  <si>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</si>
  <si>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</si>
  <si>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</si>
  <si>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</si>
  <si>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</si>
  <si>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</si>
  <si>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</si>
  <si>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</si>
  <si>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</si>
  <si>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</si>
  <si>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</si>
  <si>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</si>
  <si>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</si>
  <si>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</si>
  <si>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</si>
  <si>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</si>
  <si>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</si>
  <si>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</si>
  <si>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</si>
  <si>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</si>
  <si>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</si>
  <si>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</si>
  <si>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</si>
  <si>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</si>
  <si>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</si>
  <si>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</si>
  <si>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</si>
  <si>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</si>
  <si>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</si>
  <si>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</si>
  <si>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</si>
  <si>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</si>
  <si>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</si>
  <si>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</si>
  <si>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</si>
  <si>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</si>
  <si>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</si>
  <si>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</si>
  <si>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</si>
  <si>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</si>
  <si>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</si>
  <si>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</si>
  <si>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</si>
  <si>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</si>
  <si>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</si>
  <si>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</si>
  <si>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</si>
  <si>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</si>
  <si>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</si>
  <si>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</si>
  <si>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</si>
  <si>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</si>
  <si>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</si>
  <si>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</si>
  <si>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</si>
  <si>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</si>
  <si>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</si>
  <si>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</si>
  <si>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</si>
  <si>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</si>
  <si>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</si>
  <si>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</si>
  <si>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</si>
  <si>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</si>
  <si>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</si>
  <si>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</si>
  <si>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</si>
  <si>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</si>
  <si>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</si>
  <si>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</si>
  <si>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</si>
  <si>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</si>
  <si>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</si>
  <si>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</si>
  <si>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</si>
  <si>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</si>
  <si>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</si>
  <si>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</si>
  <si>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</si>
  <si>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</si>
  <si>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</si>
  <si>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</si>
  <si>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</si>
  <si>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</si>
  <si>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</si>
  <si>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</si>
  <si>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</si>
  <si>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</si>
  <si>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</si>
  <si>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</si>
  <si>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</si>
  <si>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</si>
  <si>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</si>
  <si>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</si>
  <si>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</si>
  <si>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</si>
  <si>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</si>
  <si>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</si>
  <si>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</si>
  <si>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</si>
  <si>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</si>
  <si>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</si>
  <si>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</si>
  <si>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</si>
  <si>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</si>
  <si>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</si>
  <si>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</si>
  <si>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</si>
  <si>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</si>
  <si>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</si>
  <si>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</si>
  <si>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</si>
  <si>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</si>
  <si>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</si>
  <si>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</si>
  <si>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</si>
  <si>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</si>
  <si>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</si>
  <si>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</si>
  <si>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</si>
  <si>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</si>
  <si>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</si>
  <si>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</si>
  <si>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</si>
  <si>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</si>
  <si>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</si>
  <si>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</si>
  <si>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</si>
  <si>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</si>
  <si>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</si>
  <si>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</si>
  <si>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</si>
  <si>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</si>
  <si>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</si>
  <si>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</si>
  <si>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</si>
  <si>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</si>
  <si>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</si>
  <si>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</si>
  <si>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</si>
  <si>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</si>
  <si>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</si>
  <si>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</si>
  <si>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</si>
  <si>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</si>
  <si>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</si>
  <si>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</si>
  <si>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</si>
  <si>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</si>
  <si>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</si>
  <si>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</si>
  <si>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</si>
  <si>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</si>
  <si>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</si>
  <si>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</si>
  <si>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</si>
  <si>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</si>
  <si>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</si>
  <si>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</si>
  <si>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</si>
  <si>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</si>
  <si>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</si>
  <si>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</si>
  <si>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</si>
  <si>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</si>
  <si>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</si>
  <si>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</si>
  <si>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</si>
  <si>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</si>
  <si>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</si>
  <si>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</si>
  <si>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</si>
  <si>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</si>
  <si>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</si>
  <si>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</si>
  <si>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</si>
  <si>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</si>
  <si>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</si>
  <si>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</si>
  <si>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</si>
  <si>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</si>
  <si>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</si>
  <si>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</si>
  <si>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</si>
  <si>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</si>
  <si>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</si>
  <si>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</si>
  <si>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</si>
  <si>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</si>
  <si>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</si>
  <si>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</si>
  <si>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</si>
  <si>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</si>
  <si>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</si>
  <si>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</si>
  <si>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</si>
  <si>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</si>
  <si>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</si>
  <si>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</si>
  <si>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</si>
  <si>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</si>
  <si>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</si>
  <si>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</si>
  <si>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</si>
  <si>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</si>
  <si>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</si>
  <si>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</si>
  <si>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</si>
  <si>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</si>
  <si>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</si>
  <si>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</si>
  <si>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</si>
  <si>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</si>
  <si>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</si>
  <si>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</si>
  <si>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</si>
  <si>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</si>
  <si>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</si>
  <si>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</si>
  <si>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</si>
  <si>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</si>
  <si>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</si>
  <si>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</si>
  <si>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</si>
  <si>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</si>
  <si>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</si>
  <si>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</si>
  <si>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</si>
  <si>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</si>
  <si>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</si>
  <si>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</si>
  <si>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</si>
  <si>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</si>
  <si>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</si>
  <si>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</si>
  <si>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</si>
  <si>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</si>
  <si>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</si>
  <si>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</si>
  <si>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</si>
  <si>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</si>
  <si>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</si>
  <si>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</si>
  <si>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</si>
  <si>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</si>
  <si>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</si>
  <si>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</si>
  <si>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</si>
  <si>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</si>
  <si>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</si>
  <si>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</si>
  <si>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</si>
  <si>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</si>
  <si>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</si>
  <si>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</si>
  <si>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</si>
  <si>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</si>
  <si>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</si>
  <si>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</si>
  <si>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</si>
  <si>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</si>
  <si>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</si>
  <si>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</si>
  <si>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</si>
  <si>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</si>
  <si>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</si>
  <si>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</si>
  <si>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</si>
  <si>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</si>
  <si>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</si>
  <si>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</si>
  <si>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</si>
  <si>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</si>
  <si>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</si>
  <si>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</si>
  <si>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</si>
  <si>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</si>
  <si>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</si>
  <si>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</si>
  <si>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</si>
  <si>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</si>
  <si>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</si>
  <si>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</si>
  <si>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</si>
  <si>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</si>
  <si>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</si>
  <si>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</si>
  <si>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</si>
  <si>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</si>
  <si>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</si>
  <si>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</si>
  <si>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</si>
  <si>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</si>
  <si>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</si>
  <si>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</si>
  <si>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</si>
  <si>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</si>
  <si>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</si>
  <si>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</si>
  <si>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</si>
  <si>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</si>
  <si>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</si>
  <si>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</si>
  <si>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</si>
  <si>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</si>
  <si>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</si>
  <si>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</si>
  <si>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</si>
  <si>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</si>
  <si>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</si>
  <si>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</si>
  <si>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</si>
  <si>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</si>
  <si>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</si>
  <si>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</si>
  <si>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</si>
  <si>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</si>
  <si>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</si>
  <si>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</si>
  <si>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</si>
  <si>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</si>
  <si>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</si>
  <si>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</si>
  <si>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</si>
  <si>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</si>
  <si>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</si>
  <si>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</si>
  <si>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</si>
  <si>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</si>
  <si>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</si>
  <si>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</si>
  <si>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</si>
  <si>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</si>
  <si>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</si>
  <si>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</si>
  <si>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</si>
  <si>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</si>
  <si>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</si>
  <si>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</si>
  <si>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</si>
  <si>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</si>
  <si>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</si>
  <si>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</si>
  <si>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</si>
  <si>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</si>
  <si>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</si>
  <si>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</si>
  <si>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</si>
  <si>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</si>
  <si>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</si>
  <si>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</si>
  <si>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</si>
  <si>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</si>
  <si>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</si>
  <si>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</si>
  <si>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</si>
  <si>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</si>
  <si>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</si>
  <si>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</si>
  <si>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</si>
  <si>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</si>
  <si>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</si>
  <si>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</si>
  <si>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</si>
  <si>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</si>
  <si>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</si>
  <si>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</si>
  <si>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</si>
  <si>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</si>
  <si>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</si>
  <si>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</si>
  <si>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</si>
  <si>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</si>
  <si>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</si>
  <si>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</si>
  <si>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</si>
  <si>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</si>
  <si>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</si>
  <si>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</si>
  <si>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</si>
  <si>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</si>
  <si>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</si>
  <si>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</si>
  <si>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</si>
  <si>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</si>
  <si>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</si>
  <si>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</si>
  <si>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</si>
  <si>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</si>
  <si>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</si>
  <si>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</si>
  <si>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</si>
  <si>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</si>
  <si>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</si>
  <si>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</si>
  <si>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</si>
  <si>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</si>
  <si>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</si>
  <si>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</si>
  <si>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</si>
  <si>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</si>
  <si>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</si>
  <si>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</si>
  <si>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</si>
  <si>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</si>
  <si>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</si>
  <si>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</si>
  <si>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</si>
  <si>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</si>
  <si>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</si>
  <si>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</si>
  <si>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</si>
  <si>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</si>
  <si>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</si>
  <si>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</si>
  <si>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</si>
  <si>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</si>
  <si>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</si>
  <si>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</si>
  <si>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</si>
  <si>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</si>
  <si>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</si>
  <si>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</si>
  <si>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</si>
  <si>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</si>
  <si>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</si>
  <si>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</si>
  <si>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</si>
  <si>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</si>
  <si>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</si>
  <si>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</si>
  <si>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</si>
  <si>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</si>
  <si>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</si>
  <si>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</si>
  <si>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</si>
  <si>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</si>
  <si>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</si>
  <si>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</si>
  <si>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</si>
  <si>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</si>
  <si>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</si>
  <si>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</si>
  <si>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</si>
  <si>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</si>
  <si>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</si>
  <si>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</si>
  <si>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</si>
  <si>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</si>
  <si>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</si>
  <si>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</si>
  <si>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</si>
  <si>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</si>
  <si>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</si>
  <si>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</si>
  <si>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</si>
  <si>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</si>
  <si>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</si>
  <si>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</si>
  <si>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</si>
  <si>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</si>
  <si>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</si>
  <si>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</si>
  <si>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</si>
  <si>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</si>
  <si>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</si>
  <si>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</si>
  <si>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</si>
  <si>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</si>
  <si>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</si>
  <si>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</si>
  <si>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</si>
  <si>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</si>
  <si>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</si>
  <si>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</si>
  <si>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</si>
  <si>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</si>
  <si>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</si>
  <si>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</si>
  <si>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</si>
  <si>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</si>
  <si>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</si>
  <si>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</si>
  <si>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</si>
  <si>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</si>
  <si>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</si>
  <si>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</si>
  <si>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</si>
  <si>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</si>
  <si>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</si>
  <si>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</si>
  <si>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</si>
  <si>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</si>
  <si>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</si>
  <si>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</si>
  <si>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</si>
  <si>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</si>
  <si>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</si>
  <si>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</si>
  <si>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</si>
  <si>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</si>
  <si>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</si>
  <si>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</si>
  <si>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</si>
  <si>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</si>
  <si>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</si>
  <si>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</si>
  <si>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</si>
  <si>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</si>
  <si>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</si>
  <si>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</si>
  <si>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</si>
  <si>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</si>
  <si>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</si>
  <si>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</si>
  <si>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</si>
  <si>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</si>
  <si>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</si>
  <si>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</si>
  <si>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</si>
  <si>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</si>
  <si>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</si>
  <si>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</si>
  <si>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</si>
  <si>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</si>
  <si>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</si>
  <si>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</si>
  <si>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</si>
  <si>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</si>
  <si>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</si>
  <si>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</si>
  <si>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</si>
  <si>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</si>
  <si>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</si>
  <si>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</si>
  <si>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</si>
  <si>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</si>
  <si>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</si>
  <si>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</si>
  <si>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</si>
  <si>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</si>
  <si>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</si>
  <si>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</si>
  <si>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</si>
  <si>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</si>
  <si>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</si>
  <si>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</si>
  <si>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</si>
  <si>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</si>
  <si>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</si>
  <si>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</si>
  <si>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</si>
  <si>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</si>
  <si>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</si>
  <si>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</si>
  <si>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</si>
  <si>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</si>
  <si>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</si>
  <si>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</si>
  <si>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</si>
  <si>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</si>
  <si>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</si>
  <si>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</si>
  <si>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</si>
  <si>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</si>
  <si>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</si>
  <si>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</si>
  <si>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</si>
  <si>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</si>
  <si>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</si>
  <si>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</si>
  <si>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</si>
  <si>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</si>
  <si>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</si>
  <si>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</si>
  <si>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</si>
  <si>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</si>
  <si>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</si>
  <si>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</si>
  <si>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</si>
  <si>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</si>
  <si>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</si>
  <si>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</si>
  <si>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</si>
  <si>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</si>
  <si>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</si>
  <si>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</si>
  <si>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</si>
  <si>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</si>
  <si>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</si>
  <si>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</si>
  <si>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</si>
  <si>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</si>
  <si>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</si>
  <si>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</si>
  <si>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</si>
  <si>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</si>
  <si>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</si>
  <si>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</si>
  <si>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</si>
  <si>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</si>
  <si>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</si>
  <si>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</si>
  <si>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</si>
  <si>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</si>
  <si>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</si>
  <si>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</si>
  <si>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</si>
  <si>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</si>
  <si>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</si>
  <si>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</si>
  <si>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</si>
  <si>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</si>
  <si>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</si>
  <si>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</si>
  <si>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</si>
  <si>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</si>
  <si>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</si>
  <si>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</si>
  <si>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</si>
  <si>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</si>
  <si>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</si>
  <si>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</si>
  <si>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</si>
  <si>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</si>
  <si>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</si>
  <si>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</si>
  <si>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</si>
  <si>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</si>
  <si>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</si>
  <si>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</si>
  <si>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</si>
  <si>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</si>
  <si>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</si>
  <si>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</si>
  <si>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</si>
  <si>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</si>
  <si>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</si>
  <si>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</si>
  <si>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</si>
  <si>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</si>
  <si>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</si>
  <si>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</si>
  <si>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</si>
  <si>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</si>
  <si>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</si>
  <si>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</si>
  <si>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</si>
  <si>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</si>
  <si>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</si>
  <si>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</si>
  <si>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</si>
  <si>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</si>
  <si>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</si>
  <si>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</si>
  <si>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</si>
  <si>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</si>
  <si>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</si>
  <si>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</si>
  <si>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</si>
  <si>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</si>
  <si>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</si>
  <si>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</si>
  <si>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</si>
  <si>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</si>
  <si>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</si>
  <si>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</si>
  <si>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</si>
  <si>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</si>
  <si>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</si>
  <si>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</si>
  <si>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</si>
  <si>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</si>
  <si>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</si>
  <si>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</si>
  <si>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</si>
  <si>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</si>
  <si>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</si>
  <si>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</si>
  <si>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</si>
  <si>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</si>
  <si>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</si>
  <si>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</si>
  <si>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</si>
  <si>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</si>
  <si>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</si>
  <si>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</si>
  <si>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</si>
  <si>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</si>
  <si>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</si>
  <si>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</si>
  <si>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</si>
  <si>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</si>
  <si>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</si>
  <si>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</si>
  <si>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</si>
  <si>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</si>
  <si>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</si>
  <si>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</si>
  <si>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</si>
  <si>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</si>
  <si>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</si>
  <si>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</si>
  <si>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</si>
  <si>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</si>
  <si>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</si>
  <si>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</si>
  <si>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</si>
  <si>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</si>
  <si>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</si>
  <si>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</si>
  <si>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</si>
  <si>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</si>
  <si>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</si>
  <si>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</si>
  <si>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</si>
  <si>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</si>
  <si>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</si>
  <si>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</si>
  <si>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</si>
  <si>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</si>
  <si>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</si>
  <si>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</si>
  <si>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</si>
  <si>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</si>
  <si>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</si>
  <si>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</si>
  <si>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</si>
  <si>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</si>
  <si>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</si>
  <si>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</si>
  <si>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</si>
  <si>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</si>
  <si>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</si>
  <si>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</si>
  <si>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</si>
  <si>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</si>
  <si>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</si>
  <si>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</si>
  <si>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</si>
  <si>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</si>
  <si>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</si>
  <si>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</si>
  <si>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</si>
  <si>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</si>
  <si>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</si>
  <si>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</si>
  <si>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</si>
  <si>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</si>
  <si>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</si>
  <si>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</si>
  <si>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</si>
  <si>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</si>
  <si>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</si>
  <si>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</si>
  <si>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</si>
  <si>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</si>
  <si>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</si>
  <si>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</si>
  <si>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</si>
  <si>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</si>
  <si>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</si>
  <si>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</si>
  <si>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</si>
  <si>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</si>
  <si>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</si>
  <si>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</si>
  <si>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</si>
  <si>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</si>
  <si>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</si>
  <si>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</si>
  <si>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</si>
  <si>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</si>
  <si>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</si>
  <si>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</si>
  <si>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</si>
  <si>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</si>
  <si>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</si>
  <si>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</si>
  <si>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</si>
  <si>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</si>
  <si>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</si>
  <si>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</si>
  <si>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</si>
  <si>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</si>
  <si>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</si>
  <si>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</si>
  <si>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</si>
  <si>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</si>
  <si>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</si>
  <si>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</si>
  <si>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</si>
  <si>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</si>
  <si>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</si>
  <si>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</si>
  <si>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</si>
  <si>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</si>
  <si>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</si>
  <si>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</si>
  <si>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</si>
  <si>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</si>
  <si>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</si>
  <si>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</si>
  <si>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</si>
  <si>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</si>
  <si>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</si>
  <si>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</si>
  <si>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</si>
  <si>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</si>
  <si>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</si>
  <si>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</si>
  <si>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</si>
  <si>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</si>
  <si>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</si>
  <si>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</si>
  <si>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</si>
  <si>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</si>
  <si>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</si>
  <si>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</si>
  <si>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</si>
  <si>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</si>
  <si>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</si>
  <si>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</si>
  <si>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</si>
  <si>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</si>
  <si>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</si>
  <si>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</si>
  <si>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</si>
  <si>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</si>
  <si>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</si>
  <si>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</si>
  <si>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</si>
  <si>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</si>
  <si>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</si>
  <si>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</si>
  <si>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</si>
  <si>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</si>
  <si>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</si>
  <si>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</si>
  <si>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</si>
  <si>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</si>
  <si>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</si>
  <si>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</si>
  <si>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</si>
  <si>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</si>
  <si>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</si>
  <si>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</si>
  <si>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</si>
  <si>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</si>
  <si>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</si>
  <si>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</si>
  <si>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</si>
  <si>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</si>
  <si>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</si>
  <si>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</si>
  <si>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</si>
  <si>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</si>
  <si>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</si>
  <si>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</si>
  <si>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</si>
  <si>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</si>
  <si>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</si>
  <si>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</si>
  <si>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</si>
  <si>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</si>
  <si>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</si>
  <si>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</si>
  <si>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</si>
  <si>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</si>
  <si>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</si>
  <si>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</si>
  <si>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</si>
  <si>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</si>
  <si>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</si>
  <si>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</si>
  <si>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</si>
  <si>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</si>
  <si>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</si>
  <si>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</si>
  <si>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</si>
  <si>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</si>
  <si>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</si>
  <si>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</si>
  <si>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</si>
  <si>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</si>
  <si>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</si>
  <si>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</si>
  <si>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</si>
  <si>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</si>
  <si>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</si>
  <si>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</si>
  <si>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</si>
  <si>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</si>
  <si>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</si>
  <si>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</si>
  <si>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</si>
  <si>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</si>
  <si>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</si>
  <si>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</si>
  <si>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</si>
  <si>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</si>
  <si>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</si>
  <si>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</si>
  <si>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</si>
  <si>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</si>
  <si>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</si>
  <si>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</si>
  <si>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</si>
  <si>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</si>
  <si>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</si>
  <si>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</si>
  <si>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</si>
  <si>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</si>
  <si>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</si>
  <si>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</si>
  <si>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</si>
  <si>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</si>
  <si>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</si>
  <si>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</si>
  <si>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</si>
  <si>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</si>
  <si>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</si>
  <si>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</si>
  <si>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</si>
  <si>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</si>
  <si>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</si>
  <si>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</si>
  <si>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</si>
  <si>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</si>
  <si>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</si>
  <si>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</si>
  <si>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</si>
  <si>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</si>
  <si>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</si>
  <si>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</si>
  <si>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</si>
  <si>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</si>
  <si>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</si>
  <si>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</si>
  <si>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</si>
  <si>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</si>
  <si>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</si>
  <si>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</si>
  <si>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</si>
  <si>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</si>
  <si>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</si>
  <si>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</si>
  <si>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</si>
  <si>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</si>
  <si>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</si>
  <si>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</si>
  <si>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</si>
  <si>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</si>
  <si>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</si>
  <si>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</si>
  <si>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</si>
  <si>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</si>
  <si>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</si>
  <si>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</si>
  <si>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</si>
  <si>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</si>
  <si>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</si>
  <si>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</si>
  <si>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</si>
  <si>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</si>
  <si>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</si>
  <si>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</si>
  <si>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</si>
  <si>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</si>
  <si>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</si>
  <si>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</si>
  <si>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</si>
  <si>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</si>
  <si>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</si>
  <si>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</si>
  <si>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</si>
  <si>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</si>
  <si>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</si>
  <si>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</si>
  <si>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</si>
  <si>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</si>
  <si>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</si>
  <si>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</si>
  <si>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</si>
  <si>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</si>
  <si>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</si>
  <si>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</si>
  <si>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</si>
  <si>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</si>
  <si>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</si>
  <si>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</si>
  <si>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</si>
  <si>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</si>
  <si>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</si>
  <si>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</si>
  <si>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</si>
  <si>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</si>
  <si>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</si>
  <si>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</si>
  <si>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</si>
  <si>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</si>
  <si>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</si>
  <si>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</si>
  <si>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</si>
  <si>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</si>
  <si>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</si>
  <si>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</si>
  <si>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</si>
  <si>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</si>
  <si>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</si>
  <si>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</si>
  <si>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</si>
  <si>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</si>
  <si>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</si>
  <si>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</si>
  <si>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</si>
  <si>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</si>
  <si>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</si>
  <si>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</si>
  <si>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</si>
  <si>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</si>
  <si>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</si>
  <si>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</si>
  <si>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</si>
  <si>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</si>
  <si>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</si>
  <si>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</si>
  <si>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</si>
  <si>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</si>
  <si>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</si>
  <si>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</si>
  <si>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</si>
  <si>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</si>
  <si>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</si>
  <si>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</si>
  <si>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</si>
  <si>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</si>
  <si>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</si>
  <si>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</si>
  <si>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</si>
  <si>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</si>
  <si>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</si>
  <si>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</si>
  <si>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</si>
  <si>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</si>
  <si>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</si>
  <si>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</si>
  <si>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</si>
  <si>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</si>
  <si>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</si>
  <si>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</si>
  <si>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</si>
  <si>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</si>
  <si>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</si>
  <si>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</si>
  <si>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</si>
  <si>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</si>
  <si>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</si>
  <si>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</si>
  <si>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</si>
  <si>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</si>
  <si>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</si>
  <si>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</si>
  <si>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</si>
  <si>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</si>
  <si>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</si>
  <si>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</si>
  <si>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</si>
  <si>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</si>
  <si>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</si>
  <si>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</si>
  <si>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</si>
  <si>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</si>
  <si>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</si>
  <si>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</si>
  <si>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</si>
  <si>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</si>
  <si>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</si>
  <si>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</si>
  <si>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</si>
  <si>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</si>
  <si>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</si>
  <si>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</si>
  <si>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</si>
  <si>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</si>
  <si>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</si>
  <si>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</si>
  <si>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</si>
  <si>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</si>
  <si>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</si>
  <si>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</si>
  <si>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</si>
  <si>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</si>
  <si>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</si>
  <si>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</si>
  <si>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</si>
  <si>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</si>
  <si>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</si>
  <si>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</si>
  <si>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</si>
  <si>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</si>
  <si>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</si>
  <si>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</si>
  <si>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</si>
  <si>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</si>
  <si>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</si>
  <si>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</si>
  <si>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</si>
  <si>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</si>
  <si>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</si>
  <si>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</si>
  <si>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</si>
  <si>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</si>
  <si>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</si>
  <si>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</si>
  <si>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</si>
  <si>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</si>
  <si>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</si>
  <si>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</si>
  <si>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</si>
  <si>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</si>
  <si>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</si>
  <si>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</si>
  <si>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</si>
  <si>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</si>
  <si>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</si>
  <si>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</si>
  <si>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</si>
  <si>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</si>
  <si>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</si>
  <si>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</si>
  <si>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</si>
  <si>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</si>
  <si>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</si>
  <si>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</si>
  <si>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</si>
  <si>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</si>
  <si>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</si>
  <si>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</si>
  <si>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</si>
  <si>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</si>
  <si>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</si>
  <si>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</si>
  <si>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</si>
  <si>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</si>
  <si>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</si>
  <si>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</si>
  <si>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</si>
  <si>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</si>
  <si>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</si>
  <si>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</si>
  <si>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</si>
  <si>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</si>
  <si>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</si>
  <si>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</si>
  <si>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</si>
  <si>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</si>
  <si>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</si>
  <si>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</si>
  <si>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</si>
  <si>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</si>
  <si>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</si>
  <si>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</si>
  <si>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</si>
  <si>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</si>
  <si>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</si>
  <si>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</si>
  <si>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</si>
  <si>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</si>
  <si>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</si>
  <si>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</si>
  <si>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</si>
  <si>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</si>
  <si>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</si>
  <si>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</si>
  <si>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</si>
  <si>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</si>
  <si>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</si>
  <si>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</si>
  <si>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</si>
  <si>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</si>
  <si>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</si>
  <si>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</si>
  <si>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</si>
  <si>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</si>
  <si>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</si>
  <si>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</si>
  <si>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</si>
  <si>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</si>
  <si>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</si>
  <si>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</si>
  <si>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</si>
  <si>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</si>
  <si>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</si>
  <si>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</si>
  <si>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</si>
  <si>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</si>
  <si>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</si>
  <si>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</si>
  <si>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</si>
  <si>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</si>
  <si>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</si>
  <si>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</si>
  <si>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</si>
  <si>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</si>
  <si>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</si>
  <si>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</si>
  <si>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</si>
  <si>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</si>
  <si>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</si>
  <si>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</si>
  <si>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</si>
  <si>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</si>
  <si>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</si>
  <si>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</si>
  <si>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</si>
  <si>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</si>
  <si>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</si>
  <si>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</si>
  <si>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</si>
  <si>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</si>
  <si>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</si>
  <si>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</si>
  <si>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</si>
  <si>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</si>
  <si>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</si>
  <si>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</si>
  <si>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</si>
  <si>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</si>
  <si>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</si>
  <si>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</si>
  <si>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</si>
  <si>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</si>
  <si>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</si>
  <si>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</si>
  <si>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</si>
  <si>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</si>
  <si>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</si>
  <si>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</si>
  <si>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</si>
  <si>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</si>
  <si>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</si>
  <si>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</si>
  <si>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</si>
  <si>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</si>
  <si>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</si>
  <si>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</si>
  <si>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</si>
  <si>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</si>
  <si>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</si>
  <si>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</si>
  <si>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</si>
  <si>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</si>
  <si>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</si>
  <si>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</si>
  <si>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</si>
  <si>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</si>
  <si>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</si>
  <si>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</si>
  <si>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</si>
  <si>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</si>
  <si>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</si>
  <si>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</si>
  <si>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</si>
  <si>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</si>
  <si>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</si>
  <si>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</si>
  <si>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</si>
  <si>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</si>
  <si>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</si>
  <si>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</si>
  <si>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</si>
  <si>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</si>
  <si>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</si>
  <si>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</si>
  <si>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</si>
  <si>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</si>
  <si>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</si>
  <si>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</si>
  <si>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</si>
  <si>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</si>
  <si>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</si>
  <si>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</si>
  <si>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</si>
  <si>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</si>
  <si>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</si>
  <si>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</si>
  <si>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</si>
  <si>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</si>
  <si>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</si>
  <si>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</si>
  <si>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</si>
  <si>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</si>
  <si>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</si>
  <si>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</si>
  <si>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</si>
  <si>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</si>
  <si>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</si>
  <si>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</si>
  <si>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</si>
  <si>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</si>
  <si>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</si>
  <si>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</si>
  <si>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</si>
  <si>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</si>
  <si>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</si>
  <si>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</si>
  <si>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</si>
  <si>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</si>
  <si>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</si>
  <si>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</si>
  <si>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</si>
  <si>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</si>
  <si>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</si>
  <si>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</si>
  <si>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</si>
  <si>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</si>
  <si>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</si>
  <si>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</si>
  <si>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</si>
  <si>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</si>
  <si>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</si>
  <si>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</si>
  <si>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</si>
  <si>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</si>
  <si>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</si>
  <si>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</si>
  <si>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</si>
  <si>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</si>
  <si>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</si>
  <si>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</si>
  <si>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</si>
  <si>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</si>
  <si>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</si>
  <si>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</si>
  <si>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</si>
  <si>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</si>
  <si>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</si>
  <si>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</si>
  <si>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</si>
  <si>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</si>
  <si>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</si>
  <si>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</si>
  <si>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</si>
  <si>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</si>
  <si>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</si>
  <si>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</si>
  <si>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</si>
  <si>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</si>
  <si>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</si>
  <si>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</si>
  <si>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</si>
  <si>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</si>
  <si>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</si>
  <si>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</si>
  <si>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</si>
  <si>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</si>
  <si>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</si>
  <si>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</si>
  <si>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</si>
  <si>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</si>
  <si>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</si>
  <si>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</si>
  <si>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</si>
  <si>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</si>
  <si>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</si>
  <si>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</si>
  <si>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</si>
  <si>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</si>
  <si>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</si>
  <si>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</si>
  <si>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</si>
  <si>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</si>
  <si>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</si>
  <si>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</si>
  <si>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</si>
  <si>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</si>
  <si>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</si>
  <si>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</si>
  <si>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</si>
  <si>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</si>
  <si>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</si>
  <si>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</si>
  <si>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</si>
  <si>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</si>
  <si>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</si>
  <si>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</si>
  <si>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</si>
  <si>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</si>
  <si>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</si>
  <si>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</si>
  <si>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</si>
  <si>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</si>
  <si>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</si>
  <si>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</si>
  <si>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</si>
  <si>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</si>
  <si>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</si>
  <si>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</si>
  <si>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</si>
  <si>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</si>
  <si>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</si>
  <si>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</si>
  <si>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</si>
  <si>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</si>
  <si>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</si>
  <si>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</si>
  <si>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</si>
  <si>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</si>
  <si>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</si>
  <si>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</si>
  <si>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</si>
  <si>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</si>
  <si>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</si>
  <si>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</si>
  <si>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</si>
  <si>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</si>
  <si>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</si>
  <si>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</si>
  <si>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</si>
  <si>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</si>
  <si>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</si>
  <si>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</si>
  <si>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</si>
  <si>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</si>
  <si>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</si>
  <si>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</si>
  <si>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</si>
  <si>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</si>
  <si>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</si>
  <si>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</si>
  <si>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</si>
  <si>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</si>
  <si>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</si>
  <si>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</si>
  <si>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</si>
  <si>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</si>
  <si>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</si>
  <si>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</si>
  <si>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</si>
  <si>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</si>
  <si>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</si>
  <si>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</si>
  <si>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</si>
  <si>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</si>
  <si>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</si>
  <si>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</si>
  <si>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</si>
  <si>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</si>
  <si>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</si>
  <si>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</si>
  <si>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</si>
  <si>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</si>
  <si>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</si>
  <si>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</si>
  <si>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</si>
  <si>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</si>
  <si>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</si>
  <si>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</si>
  <si>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</si>
  <si>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</si>
  <si>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</si>
  <si>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</si>
  <si>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</si>
  <si>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</si>
  <si>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</si>
  <si>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</si>
  <si>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</si>
  <si>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</si>
  <si>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</si>
  <si>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</si>
  <si>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</si>
  <si>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</si>
  <si>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</si>
  <si>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</si>
  <si>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</si>
  <si>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</si>
  <si>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</si>
  <si>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</si>
  <si>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</si>
  <si>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</si>
  <si>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</si>
  <si>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</si>
  <si>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</si>
  <si>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</si>
  <si>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</si>
  <si>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</si>
  <si>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</si>
  <si>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</si>
  <si>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</si>
  <si>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</si>
  <si>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</si>
  <si>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</si>
  <si>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</si>
  <si>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</si>
  <si>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</si>
  <si>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</si>
  <si>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</si>
  <si>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</si>
  <si>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</si>
  <si>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</si>
  <si>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</si>
  <si>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</si>
  <si>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</si>
  <si>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</si>
  <si>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</si>
  <si>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</si>
  <si>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</si>
  <si>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</si>
  <si>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</si>
  <si>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</si>
  <si>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</si>
  <si>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</si>
  <si>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</si>
  <si>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</si>
  <si>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</si>
  <si>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</si>
  <si>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</si>
  <si>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</si>
  <si>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</si>
  <si>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</si>
  <si>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</si>
  <si>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</si>
  <si>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</si>
  <si>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</si>
  <si>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</si>
  <si>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</si>
  <si>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</si>
  <si>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</si>
  <si>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</si>
  <si>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</si>
  <si>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</si>
  <si>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</si>
  <si>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</si>
  <si>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</si>
  <si>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</si>
  <si>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</si>
  <si>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</si>
  <si>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</si>
  <si>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</si>
  <si>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</si>
  <si>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</si>
  <si>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</si>
  <si>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</si>
  <si>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</si>
  <si>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</si>
  <si>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</si>
  <si>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</si>
  <si>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</si>
  <si>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</si>
  <si>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</si>
  <si>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</si>
  <si>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</si>
  <si>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</si>
  <si>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</si>
  <si>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</si>
  <si>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</si>
  <si>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</si>
  <si>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</si>
  <si>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</si>
  <si>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</si>
  <si>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</si>
  <si>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</si>
  <si>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</si>
  <si>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</si>
  <si>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</si>
  <si>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</si>
  <si>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</si>
  <si>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</si>
  <si>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</si>
  <si>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</si>
  <si>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</si>
  <si>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</si>
  <si>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</si>
  <si>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</si>
  <si>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</si>
  <si>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</si>
  <si>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</si>
  <si>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</si>
  <si>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</si>
  <si>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</si>
  <si>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</si>
  <si>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</si>
  <si>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</si>
  <si>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</si>
  <si>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</si>
  <si>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</si>
  <si>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</si>
  <si>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</si>
  <si>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</si>
  <si>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</si>
  <si>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</si>
  <si>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</si>
  <si>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</si>
  <si>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</si>
  <si>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</si>
  <si>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</si>
  <si>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</si>
  <si>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</si>
  <si>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</si>
  <si>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</si>
  <si>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</si>
  <si>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</si>
  <si>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</si>
  <si>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</si>
  <si>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</si>
  <si>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</si>
  <si>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</si>
  <si>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</si>
  <si>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</si>
  <si>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</si>
  <si>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</si>
  <si>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</si>
  <si>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</si>
  <si>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</si>
  <si>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</si>
  <si>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</si>
  <si>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</si>
  <si>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</si>
  <si>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</si>
  <si>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</si>
  <si>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</si>
  <si>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</si>
  <si>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</si>
  <si>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</si>
  <si>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</si>
  <si>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</si>
  <si>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</si>
  <si>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</si>
  <si>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</si>
  <si>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</si>
  <si>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</si>
  <si>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</si>
  <si>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</si>
  <si>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</si>
  <si>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</si>
  <si>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</si>
  <si>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</si>
  <si>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</si>
  <si>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</si>
  <si>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</si>
  <si>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</si>
  <si>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</si>
  <si>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</si>
  <si>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</si>
  <si>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</si>
  <si>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</si>
  <si>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</si>
  <si>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</si>
  <si>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</si>
  <si>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</si>
  <si>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</si>
  <si>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</si>
  <si>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</si>
  <si>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</si>
  <si>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</si>
  <si>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</si>
  <si>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</si>
  <si>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</si>
  <si>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</si>
  <si>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</si>
  <si>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</si>
  <si>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</si>
  <si>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</si>
  <si>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</si>
  <si>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</si>
  <si>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</si>
  <si>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</si>
  <si>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</si>
  <si>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</si>
  <si>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</si>
  <si>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</si>
  <si>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</si>
  <si>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</si>
  <si>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</si>
  <si>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</si>
  <si>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</si>
  <si>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</si>
  <si>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</si>
  <si>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</si>
  <si>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</si>
  <si>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</si>
  <si>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</si>
  <si>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</si>
  <si>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</si>
  <si>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</si>
  <si>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</si>
  <si>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</si>
  <si>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</si>
  <si>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</si>
  <si>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</si>
  <si>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</si>
  <si>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</si>
  <si>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</si>
  <si>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</si>
  <si>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</si>
  <si>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</si>
  <si>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</si>
  <si>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</si>
  <si>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</si>
  <si>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</si>
  <si>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</si>
  <si>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</si>
  <si>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</si>
  <si>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</si>
  <si>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</si>
  <si>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</si>
  <si>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</si>
  <si>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</si>
  <si>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</si>
  <si>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</si>
  <si>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</si>
  <si>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</si>
  <si>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</si>
  <si>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</si>
  <si>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</si>
  <si>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</si>
  <si>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</si>
  <si>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</si>
  <si>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</si>
  <si>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</si>
  <si>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</si>
  <si>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</si>
  <si>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</si>
  <si>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</si>
  <si>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</si>
  <si>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</si>
  <si>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</si>
  <si>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</si>
  <si>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</si>
  <si>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</si>
  <si>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</si>
  <si>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</si>
  <si>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</si>
  <si>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</si>
  <si>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</si>
  <si>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</si>
  <si>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</si>
  <si>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</si>
  <si>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</si>
  <si>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</si>
  <si>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</si>
  <si>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</si>
  <si>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</si>
  <si>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</si>
  <si>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</si>
  <si>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</si>
  <si>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</si>
  <si>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</si>
  <si>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</si>
  <si>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</si>
  <si>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</si>
  <si>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</si>
  <si>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</si>
  <si>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</si>
  <si>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</si>
  <si>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</si>
  <si>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</si>
  <si>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</si>
  <si>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</si>
  <si>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</si>
  <si>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</si>
  <si>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</si>
  <si>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</si>
  <si>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</si>
  <si>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</si>
  <si>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</si>
  <si>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</si>
  <si>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</si>
  <si>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</si>
  <si>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</si>
  <si>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</si>
  <si>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</si>
  <si>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</si>
  <si>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</si>
  <si>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</si>
  <si>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</si>
  <si>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</si>
  <si>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</si>
  <si>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</si>
  <si>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</si>
  <si>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</si>
  <si>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</si>
  <si>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</si>
  <si>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</si>
  <si>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</si>
  <si>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</si>
  <si>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</si>
  <si>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</si>
  <si>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</si>
  <si>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</si>
  <si>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</si>
  <si>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</si>
  <si>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</si>
  <si>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</si>
  <si>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</si>
  <si>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</si>
  <si>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</si>
  <si>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</si>
  <si>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</si>
  <si>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</si>
  <si>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</si>
  <si>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</si>
  <si>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</si>
  <si>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</si>
  <si>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</si>
  <si>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</si>
  <si>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</si>
  <si>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</si>
  <si>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</si>
  <si>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</si>
  <si>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</si>
  <si>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</si>
  <si>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</si>
  <si>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</si>
  <si>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</si>
  <si>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</si>
  <si>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</si>
  <si>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</si>
  <si>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</si>
  <si>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</si>
  <si>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</si>
  <si>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</si>
  <si>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</si>
  <si>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</si>
  <si>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</si>
  <si>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</si>
  <si>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</si>
  <si>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</si>
  <si>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</si>
  <si>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</si>
  <si>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</si>
  <si>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</si>
  <si>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</si>
  <si>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</si>
  <si>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</si>
  <si>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</si>
  <si>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</si>
  <si>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</si>
  <si>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</si>
  <si>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</si>
  <si>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</si>
  <si>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</si>
  <si>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</si>
  <si>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</si>
  <si>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</si>
  <si>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</si>
  <si>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</si>
  <si>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</si>
  <si>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</si>
  <si>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</si>
  <si>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</si>
  <si>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</si>
  <si>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</si>
  <si>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</si>
  <si>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</si>
  <si>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</si>
  <si>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</si>
  <si>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</si>
  <si>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</si>
  <si>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</si>
  <si>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</si>
  <si>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</si>
  <si>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</si>
  <si>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</si>
  <si>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</si>
  <si>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</si>
  <si>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</si>
  <si>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</si>
  <si>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</si>
  <si>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</si>
  <si>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</si>
  <si>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</si>
  <si>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</si>
  <si>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</si>
  <si>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</si>
  <si>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</si>
  <si>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</si>
  <si>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</si>
  <si>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</si>
  <si>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</si>
  <si>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</si>
  <si>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</si>
  <si>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</si>
  <si>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</si>
  <si>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</si>
  <si>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</si>
  <si>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</si>
  <si>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</si>
  <si>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</si>
  <si>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</si>
  <si>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</si>
  <si>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</si>
  <si>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</si>
  <si>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</si>
  <si>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</si>
  <si>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</si>
  <si>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</si>
  <si>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</si>
  <si>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</si>
  <si>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</si>
  <si>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</si>
  <si>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</si>
  <si>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</si>
  <si>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</si>
  <si>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</si>
  <si>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</si>
  <si>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</si>
  <si>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</si>
  <si>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</si>
  <si>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</si>
  <si>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</si>
  <si>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</si>
  <si>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</si>
  <si>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</si>
  <si>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</si>
  <si>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</si>
  <si>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</si>
  <si>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</si>
  <si>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</si>
  <si>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</si>
  <si>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</si>
  <si>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</si>
  <si>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</si>
  <si>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</si>
  <si>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</si>
  <si>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</si>
  <si>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</si>
  <si>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</si>
  <si>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</si>
  <si>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</si>
  <si>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</si>
  <si>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</si>
  <si>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</si>
  <si>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</si>
  <si>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</si>
  <si>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</si>
  <si>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</si>
  <si>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</si>
  <si>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</si>
  <si>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</si>
  <si>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</si>
  <si>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</si>
  <si>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</si>
  <si>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</si>
  <si>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</si>
  <si>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</si>
  <si>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</si>
  <si>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</si>
  <si>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</si>
  <si>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</si>
  <si>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</si>
  <si>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</si>
  <si>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</si>
  <si>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</si>
  <si>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</si>
  <si>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</si>
  <si>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</si>
  <si>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</si>
  <si>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</si>
  <si>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</si>
  <si>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</si>
  <si>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</si>
  <si>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</si>
  <si>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</si>
  <si>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</si>
  <si>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</si>
  <si>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</si>
  <si>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</si>
  <si>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</si>
  <si>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</si>
  <si>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</si>
  <si>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</si>
  <si>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</si>
  <si>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</si>
  <si>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</si>
  <si>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</si>
  <si>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</si>
  <si>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</si>
  <si>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</si>
  <si>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</si>
  <si>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</si>
  <si>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</si>
  <si>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</si>
  <si>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</si>
  <si>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</si>
  <si>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</si>
  <si>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</si>
  <si>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</si>
  <si>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</si>
  <si>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</si>
  <si>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</si>
  <si>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</si>
  <si>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</si>
  <si>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</si>
  <si>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</si>
  <si>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</si>
  <si>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</si>
  <si>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</si>
  <si>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</si>
  <si>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</si>
  <si>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</si>
  <si>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</si>
  <si>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</si>
  <si>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</si>
  <si>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</si>
  <si>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</si>
  <si>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</si>
  <si>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</si>
  <si>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</si>
  <si>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</si>
  <si>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</si>
  <si>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</si>
  <si>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</si>
  <si>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</si>
  <si>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</si>
  <si>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</si>
  <si>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</si>
  <si>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</si>
  <si>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</si>
  <si>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</si>
  <si>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</si>
  <si>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</si>
  <si>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</si>
  <si>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</si>
  <si>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</si>
  <si>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</si>
  <si>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</si>
  <si>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</si>
  <si>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</si>
  <si>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</si>
  <si>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</si>
  <si>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</si>
  <si>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</si>
  <si>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</si>
  <si>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</si>
  <si>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</si>
  <si>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</si>
  <si>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</si>
  <si>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</si>
  <si>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</si>
  <si>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</si>
  <si>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</si>
  <si>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</si>
  <si>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</si>
  <si>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</si>
  <si>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</si>
  <si>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</si>
  <si>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</si>
  <si>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</si>
  <si>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</si>
  <si>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</si>
  <si>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</si>
  <si>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</si>
  <si>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</si>
  <si>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</si>
  <si>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</si>
  <si>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</si>
  <si>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</si>
  <si>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</si>
  <si>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</si>
  <si>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</si>
  <si>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</si>
  <si>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</si>
  <si>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</si>
  <si>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</si>
  <si>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</si>
  <si>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</si>
  <si>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</si>
  <si>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</si>
  <si>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</si>
  <si>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</si>
  <si>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</si>
  <si>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</si>
  <si>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</si>
  <si>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</si>
  <si>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</si>
  <si>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</si>
  <si>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</si>
  <si>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</si>
  <si>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</si>
  <si>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</si>
  <si>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</si>
  <si>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</si>
  <si>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</si>
  <si>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</si>
  <si>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</si>
  <si>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</si>
  <si>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</si>
  <si>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</si>
  <si>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</si>
  <si>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</si>
  <si>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</si>
  <si>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</si>
  <si>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</si>
  <si>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</si>
  <si>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</si>
  <si>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</si>
  <si>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</si>
  <si>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</si>
  <si>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</si>
  <si>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</si>
  <si>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</si>
  <si>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</si>
  <si>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</si>
  <si>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</si>
  <si>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</si>
  <si>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</si>
  <si>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</si>
  <si>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</si>
  <si>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</si>
  <si>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</si>
  <si>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</si>
  <si>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</si>
  <si>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</si>
  <si>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</si>
  <si>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</si>
  <si>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</si>
  <si>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</si>
  <si>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</si>
  <si>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</si>
  <si>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</si>
  <si>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</si>
  <si>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</si>
  <si>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</si>
  <si>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</si>
  <si>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</si>
  <si>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</si>
  <si>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</si>
  <si>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</si>
  <si>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</si>
  <si>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</si>
  <si>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</si>
  <si>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</si>
  <si>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</si>
  <si>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</si>
  <si>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</si>
  <si>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</si>
  <si>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</si>
  <si>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</si>
  <si>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</si>
  <si>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</si>
  <si>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</si>
  <si>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</si>
  <si>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</si>
  <si>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</si>
  <si>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</si>
  <si>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</si>
  <si>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</si>
  <si>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</si>
  <si>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</si>
  <si>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</si>
  <si>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</si>
  <si>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</si>
  <si>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</si>
  <si>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</si>
  <si>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</si>
  <si>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</si>
  <si>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</si>
  <si>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</si>
  <si>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</si>
  <si>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</si>
  <si>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</si>
  <si>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</si>
  <si>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</si>
  <si>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</si>
  <si>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</si>
  <si>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</si>
  <si>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</si>
  <si>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</si>
  <si>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</si>
  <si>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</si>
  <si>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</si>
  <si>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</si>
  <si>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</si>
  <si>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</si>
  <si>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</si>
  <si>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</si>
  <si>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</si>
  <si>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</si>
  <si>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</si>
  <si>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</si>
  <si>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</si>
  <si>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</si>
  <si>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</si>
  <si>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</si>
  <si>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</si>
  <si>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</si>
  <si>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</si>
  <si>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</si>
  <si>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</si>
  <si>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</si>
  <si>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</si>
  <si>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</si>
  <si>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</si>
  <si>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</si>
  <si>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</si>
  <si>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</si>
  <si>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</si>
  <si>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</si>
  <si>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</si>
  <si>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</si>
  <si>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</si>
  <si>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</si>
  <si>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</si>
  <si>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</si>
  <si>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</si>
  <si>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</si>
  <si>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</si>
  <si>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</si>
  <si>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</si>
  <si>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</si>
  <si>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</si>
  <si>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</si>
  <si>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</si>
  <si>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</si>
  <si>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</si>
  <si>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</si>
  <si>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</si>
  <si>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</si>
  <si>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</si>
  <si>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</si>
  <si>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</si>
  <si>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</si>
  <si>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</si>
  <si>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</si>
  <si>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</si>
  <si>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</si>
  <si>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</si>
  <si>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</si>
  <si>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</si>
  <si>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</si>
  <si>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</si>
  <si>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</si>
  <si>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</si>
  <si>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</si>
  <si>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</si>
  <si>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</si>
  <si>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</si>
  <si>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</si>
  <si>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</si>
  <si>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</si>
  <si>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</si>
  <si>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</si>
  <si>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</si>
  <si>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</si>
  <si>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</si>
  <si>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</si>
  <si>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</si>
  <si>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</si>
  <si>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</si>
  <si>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</si>
  <si>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</si>
  <si>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</si>
  <si>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</si>
  <si>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</si>
  <si>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</si>
  <si>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</si>
  <si>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</si>
  <si>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</si>
  <si>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</si>
  <si>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</si>
  <si>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</si>
  <si>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</si>
  <si>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</si>
  <si>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</si>
  <si>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</si>
  <si>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</si>
  <si>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</si>
  <si>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</si>
  <si>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</si>
  <si>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</si>
  <si>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</si>
  <si>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</si>
  <si>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</si>
  <si>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</si>
  <si>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</si>
  <si>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</si>
  <si>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</si>
  <si>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</si>
  <si>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</si>
  <si>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</si>
  <si>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</si>
  <si>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</si>
  <si>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</si>
  <si>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</si>
  <si>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</si>
  <si>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</si>
  <si>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</si>
  <si>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</si>
  <si>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</si>
  <si>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</si>
  <si>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</si>
  <si>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</si>
  <si>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</si>
  <si>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</si>
  <si>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</si>
  <si>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</si>
  <si>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</si>
  <si>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</si>
  <si>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</si>
  <si>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</si>
  <si>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</si>
  <si>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</si>
  <si>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</si>
  <si>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</si>
  <si>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</si>
  <si>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</si>
  <si>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</si>
  <si>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</si>
  <si>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</si>
  <si>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</si>
  <si>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</si>
  <si>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</si>
  <si>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</si>
  <si>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</si>
  <si>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</si>
  <si>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</si>
  <si>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</si>
  <si>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</si>
  <si>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</si>
  <si>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</si>
  <si>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</si>
  <si>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</si>
  <si>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</si>
  <si>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</si>
  <si>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</si>
  <si>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</si>
  <si>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</si>
  <si>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</si>
  <si>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</si>
  <si>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</si>
  <si>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</si>
  <si>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</si>
  <si>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</si>
  <si>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</si>
  <si>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</si>
  <si>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</si>
  <si>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</si>
  <si>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</si>
  <si>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</si>
  <si>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</si>
  <si>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</si>
  <si>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</si>
  <si>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</si>
  <si>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</si>
  <si>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</si>
  <si>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</si>
  <si>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</si>
  <si>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</si>
  <si>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</si>
  <si>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</si>
  <si>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</si>
  <si>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</si>
  <si>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</si>
  <si>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</si>
  <si>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</si>
  <si>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</si>
  <si>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</si>
  <si>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</si>
  <si>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</si>
  <si>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</si>
  <si>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</si>
  <si>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</si>
  <si>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</si>
  <si>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</si>
  <si>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</si>
  <si>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</si>
  <si>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</si>
  <si>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</si>
  <si>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</si>
  <si>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</si>
  <si>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</si>
  <si>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</si>
  <si>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</si>
  <si>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</si>
  <si>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</si>
  <si>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</si>
  <si>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</si>
  <si>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</si>
  <si>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</si>
  <si>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</si>
  <si>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</si>
  <si>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</si>
  <si>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</si>
  <si>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</si>
  <si>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</si>
  <si>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</si>
  <si>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</si>
  <si>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</si>
  <si>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</si>
  <si>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</si>
  <si>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</si>
  <si>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</si>
  <si>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</si>
  <si>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</si>
  <si>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</si>
  <si>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</si>
  <si>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</si>
  <si>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</si>
  <si>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</si>
  <si>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</si>
  <si>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</si>
  <si>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</si>
  <si>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</si>
  <si>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</si>
  <si>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</si>
  <si>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</si>
  <si>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</si>
  <si>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</si>
  <si>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</si>
  <si>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</si>
  <si>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</si>
  <si>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</si>
  <si>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</si>
  <si>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</si>
  <si>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</si>
  <si>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</si>
  <si>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</si>
  <si>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</si>
  <si>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</si>
  <si>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</si>
  <si>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</si>
  <si>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</si>
  <si>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</si>
  <si>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</si>
  <si>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</si>
  <si>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</si>
  <si>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</si>
  <si>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</si>
  <si>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</si>
  <si>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</si>
  <si>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</si>
  <si>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</si>
  <si>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</si>
  <si>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</si>
  <si>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</si>
  <si>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</si>
  <si>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</si>
  <si>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</si>
  <si>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</si>
  <si>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</si>
  <si>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</si>
  <si>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</si>
  <si>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</si>
  <si>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</si>
  <si>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</si>
  <si>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</si>
  <si>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</si>
  <si>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</si>
  <si>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</si>
  <si>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</si>
  <si>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</si>
  <si>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</si>
  <si>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</si>
  <si>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</si>
  <si>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</si>
  <si>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</si>
  <si>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</si>
  <si>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</si>
  <si>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</si>
  <si>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</si>
  <si>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</si>
  <si>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</si>
  <si>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</si>
  <si>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</si>
  <si>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</si>
  <si>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</si>
  <si>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</si>
  <si>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</si>
  <si>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</si>
  <si>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</si>
  <si>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</si>
  <si>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</si>
  <si>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</si>
  <si>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</si>
  <si>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</si>
  <si>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</si>
  <si>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</si>
  <si>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</si>
  <si>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</si>
  <si>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</si>
  <si>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</si>
  <si>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</si>
  <si>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</si>
  <si>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</si>
  <si>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</si>
  <si>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</si>
  <si>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</si>
  <si>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</si>
  <si>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</si>
  <si>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</si>
  <si>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</si>
  <si>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</si>
  <si>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</si>
  <si>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</si>
  <si>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</si>
  <si>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</si>
  <si>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</si>
  <si>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</si>
  <si>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</si>
  <si>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</si>
  <si>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</si>
  <si>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</si>
  <si>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</si>
  <si>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</si>
  <si>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</si>
  <si>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</si>
  <si>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</si>
  <si>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</si>
  <si>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</si>
  <si>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</si>
  <si>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</si>
  <si>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</si>
  <si>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</si>
  <si>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</si>
  <si>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</si>
  <si>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</si>
  <si>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</si>
  <si>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</si>
  <si>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</si>
  <si>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</si>
  <si>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</si>
  <si>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</si>
  <si>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</si>
  <si>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</si>
  <si>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</si>
  <si>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</si>
  <si>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</si>
  <si>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</si>
  <si>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</si>
  <si>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</si>
  <si>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</si>
  <si>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</si>
  <si>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</si>
  <si>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</si>
  <si>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</si>
  <si>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</si>
  <si>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</si>
  <si>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</si>
  <si>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</si>
  <si>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</si>
  <si>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</si>
  <si>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</si>
  <si>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</si>
  <si>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</si>
  <si>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</si>
  <si>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</si>
  <si>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</si>
  <si>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</si>
  <si>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</si>
  <si>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</si>
  <si>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</si>
  <si>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</si>
  <si>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</si>
  <si>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</si>
  <si>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</si>
  <si>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</si>
  <si>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</si>
  <si>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</si>
  <si>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</si>
  <si>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</si>
  <si>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</si>
  <si>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</si>
  <si>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</si>
  <si>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</si>
  <si>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</si>
  <si>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</si>
  <si>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</si>
  <si>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</si>
  <si>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</si>
  <si>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</si>
  <si>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</si>
  <si>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</si>
  <si>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</si>
  <si>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</si>
  <si>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</si>
  <si>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</si>
  <si>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</si>
  <si>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</si>
  <si>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</si>
  <si>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</si>
  <si>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</si>
  <si>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</si>
  <si>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</si>
  <si>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</si>
  <si>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</si>
  <si>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</si>
  <si>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</si>
  <si>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</si>
  <si>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</si>
  <si>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</si>
  <si>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</si>
  <si>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</si>
  <si>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</si>
  <si>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</si>
  <si>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</si>
  <si>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</si>
  <si>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</si>
  <si>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</si>
  <si>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</si>
  <si>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</si>
  <si>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</si>
  <si>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</si>
  <si>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</si>
  <si>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</si>
  <si>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</si>
  <si>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</si>
  <si>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</si>
  <si>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</si>
  <si>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</si>
  <si>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</si>
  <si>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</si>
  <si>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</si>
  <si>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</si>
  <si>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</si>
  <si>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</si>
  <si>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</si>
  <si>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</si>
  <si>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</si>
  <si>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</si>
  <si>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</si>
  <si>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</si>
  <si>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</si>
  <si>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</si>
  <si>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</si>
  <si>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</si>
  <si>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</si>
  <si>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</si>
  <si>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</si>
  <si>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</si>
  <si>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</si>
  <si>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</si>
  <si>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</si>
  <si>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</si>
  <si>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</si>
  <si>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</si>
  <si>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</si>
  <si>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</si>
  <si>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</si>
  <si>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</si>
  <si>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</si>
  <si>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</si>
  <si>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</si>
  <si>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</si>
  <si>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</si>
  <si>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</si>
  <si>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</si>
  <si>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</si>
  <si>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</si>
  <si>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</si>
  <si>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</si>
  <si>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</si>
  <si>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</si>
  <si>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</si>
  <si>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</si>
  <si>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</si>
  <si>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</si>
  <si>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</si>
  <si>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</si>
  <si>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</si>
  <si>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</si>
  <si>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</si>
  <si>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</si>
  <si>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</si>
  <si>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</si>
  <si>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</si>
  <si>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</si>
  <si>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</si>
  <si>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</si>
  <si>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</si>
  <si>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</si>
  <si>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</si>
  <si>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</si>
  <si>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</si>
  <si>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</si>
  <si>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</si>
  <si>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</si>
  <si>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</si>
  <si>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</si>
  <si>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</si>
  <si>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</si>
  <si>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</si>
  <si>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</si>
  <si>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</si>
  <si>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</si>
  <si>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</si>
  <si>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</si>
  <si>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</si>
  <si>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</si>
  <si>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</si>
  <si>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</si>
  <si>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</si>
  <si>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</si>
  <si>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</si>
  <si>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</si>
  <si>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</si>
  <si>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</si>
  <si>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</si>
  <si>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</si>
  <si>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</si>
  <si>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</si>
  <si>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</si>
  <si>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</si>
  <si>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</si>
  <si>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</si>
  <si>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</si>
  <si>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</si>
  <si>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</si>
  <si>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</si>
  <si>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</si>
  <si>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</si>
  <si>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</si>
  <si>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</si>
  <si>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</si>
  <si>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</si>
  <si>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</si>
  <si>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</si>
  <si>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</si>
  <si>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</si>
  <si>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</si>
  <si>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</si>
  <si>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</si>
  <si>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</si>
  <si>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</si>
  <si>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</si>
  <si>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</si>
  <si>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</si>
  <si>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</si>
  <si>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</si>
  <si>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</si>
  <si>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</si>
  <si>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</si>
  <si>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</si>
  <si>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</si>
  <si>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</si>
  <si>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</si>
  <si>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</si>
  <si>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</si>
  <si>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</si>
  <si>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</si>
  <si>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</si>
  <si>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</si>
  <si>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</si>
  <si>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</si>
  <si>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</si>
  <si>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</si>
  <si>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</si>
  <si>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</si>
  <si>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</si>
  <si>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</si>
  <si>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</si>
  <si>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</si>
  <si>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</si>
  <si>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</si>
  <si>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</si>
  <si>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</si>
  <si>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</si>
  <si>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</si>
  <si>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</si>
  <si>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</si>
  <si>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</si>
  <si>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</si>
  <si>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</si>
  <si>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</si>
  <si>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</si>
  <si>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</si>
  <si>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</si>
  <si>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</si>
  <si>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</si>
  <si>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</si>
  <si>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</si>
  <si>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</si>
  <si>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</si>
  <si>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</si>
  <si>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</si>
  <si>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</si>
  <si>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</si>
  <si>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</si>
  <si>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</si>
  <si>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</si>
  <si>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</si>
  <si>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</si>
  <si>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</si>
  <si>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</si>
  <si>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</si>
  <si>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</si>
  <si>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</si>
  <si>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</si>
  <si>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</si>
  <si>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</si>
  <si>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</si>
  <si>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</si>
  <si>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</si>
  <si>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</si>
  <si>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</si>
  <si>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</si>
  <si>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</si>
  <si>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</si>
  <si>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</si>
  <si>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</si>
  <si>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</si>
  <si>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</si>
  <si>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</si>
  <si>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</si>
  <si>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</si>
  <si>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</si>
  <si>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</si>
  <si>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</si>
  <si>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</si>
  <si>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</si>
  <si>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</si>
  <si>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</si>
  <si>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</si>
  <si>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</si>
  <si>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</si>
  <si>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</si>
  <si>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</si>
  <si>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</si>
  <si>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</si>
  <si>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</si>
  <si>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</si>
  <si>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</si>
  <si>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</si>
  <si>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</si>
  <si>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</si>
  <si>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</si>
  <si>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</si>
  <si>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</si>
  <si>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</si>
  <si>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</si>
  <si>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</si>
  <si>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</si>
  <si>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</si>
  <si>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</si>
  <si>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</si>
  <si>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</si>
  <si>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</si>
  <si>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</si>
  <si>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</si>
  <si>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</si>
  <si>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</si>
  <si>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</si>
  <si>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</si>
  <si>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</si>
  <si>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</si>
  <si>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</si>
  <si>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</si>
  <si>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</si>
  <si>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</si>
  <si>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</si>
  <si>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</si>
  <si>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</si>
  <si>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</si>
  <si>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</si>
  <si>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</si>
  <si>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</si>
  <si>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</si>
  <si>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</si>
  <si>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</si>
  <si>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</si>
  <si>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</si>
  <si>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</si>
  <si>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</si>
  <si>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</si>
  <si>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</si>
  <si>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</si>
  <si>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</si>
  <si>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</si>
  <si>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</si>
  <si>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</si>
  <si>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</si>
  <si>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</si>
  <si>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</si>
  <si>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</si>
  <si>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</si>
  <si>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</si>
  <si>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</si>
  <si>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</si>
  <si>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</si>
  <si>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</si>
  <si>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</si>
  <si>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</si>
  <si>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</si>
  <si>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</si>
  <si>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</si>
  <si>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</si>
  <si>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</si>
  <si>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</si>
  <si>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</si>
  <si>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</si>
  <si>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</si>
  <si>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</si>
  <si>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</si>
  <si>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</si>
  <si>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</si>
  <si>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</si>
  <si>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</si>
  <si>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</si>
  <si>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</si>
  <si>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</si>
  <si>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</si>
  <si>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</si>
  <si>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</si>
  <si>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</si>
  <si>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</si>
  <si>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</si>
  <si>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</si>
  <si>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</si>
  <si>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</si>
  <si>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</si>
  <si>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</si>
  <si>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</si>
  <si>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</si>
  <si>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</si>
  <si>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</si>
  <si>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</si>
  <si>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</si>
  <si>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</si>
  <si>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</si>
  <si>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</si>
  <si>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</si>
  <si>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</si>
  <si>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</si>
  <si>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</si>
  <si>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</si>
  <si>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</si>
  <si>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</si>
  <si>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</si>
  <si>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</si>
  <si>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</si>
  <si>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</si>
  <si>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</si>
  <si>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</si>
  <si>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</si>
  <si>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</si>
  <si>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</si>
  <si>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</si>
  <si>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</si>
  <si>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</si>
  <si>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</si>
  <si>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</si>
  <si>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</si>
  <si>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</si>
  <si>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</si>
  <si>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</si>
  <si>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</si>
  <si>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</si>
  <si>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</si>
  <si>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</si>
  <si>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</si>
  <si>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</si>
  <si>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</si>
  <si>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</si>
  <si>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</si>
  <si>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</si>
  <si>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</si>
  <si>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</si>
  <si>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</si>
  <si>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</si>
  <si>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</si>
  <si>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</si>
  <si>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</si>
  <si>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</si>
  <si>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</si>
  <si>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</si>
  <si>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</si>
  <si>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</si>
  <si>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</si>
  <si>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</si>
  <si>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</si>
  <si>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</si>
  <si>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</si>
  <si>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</si>
  <si>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</si>
  <si>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</si>
  <si>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</si>
  <si>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</si>
  <si>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</si>
  <si>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</si>
  <si>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</si>
  <si>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</si>
  <si>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</si>
  <si>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</si>
  <si>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</si>
  <si>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</si>
  <si>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</si>
  <si>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</si>
  <si>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</si>
  <si>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</si>
  <si>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</si>
  <si>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</si>
  <si>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</si>
  <si>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</si>
  <si>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</si>
  <si>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</si>
  <si>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</si>
  <si>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</si>
  <si>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</si>
  <si>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</si>
  <si>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</si>
  <si>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</si>
  <si>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</si>
  <si>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</si>
  <si>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</si>
  <si>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</si>
  <si>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</si>
  <si>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</si>
  <si>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</si>
  <si>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</si>
  <si>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</si>
  <si>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</si>
  <si>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</si>
  <si>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</si>
  <si>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</si>
  <si>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</si>
  <si>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</si>
  <si>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</si>
  <si>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</si>
  <si>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</si>
  <si>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</si>
  <si>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</si>
  <si>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</si>
  <si>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</si>
  <si>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</si>
  <si>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</si>
  <si>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</si>
  <si>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</si>
  <si>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</si>
  <si>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</si>
  <si>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</si>
  <si>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</si>
  <si>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</si>
  <si>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</si>
  <si>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</si>
  <si>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</si>
  <si>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</si>
  <si>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</si>
  <si>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</si>
  <si>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</si>
  <si>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</si>
  <si>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</si>
  <si>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</si>
  <si>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</si>
  <si>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</si>
  <si>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</si>
  <si>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</si>
  <si>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</si>
  <si>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</si>
  <si>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</si>
  <si>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</si>
  <si>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</si>
  <si>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</si>
  <si>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</si>
  <si>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</si>
  <si>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</si>
  <si>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</si>
  <si>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</si>
  <si>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</si>
  <si>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</si>
  <si>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</si>
  <si>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</si>
  <si>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</si>
  <si>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</si>
  <si>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</si>
  <si>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</si>
  <si>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</si>
  <si>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</si>
  <si>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</si>
  <si>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</si>
  <si>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</si>
  <si>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</si>
  <si>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</si>
  <si>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</si>
  <si>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</si>
  <si>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</si>
  <si>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</si>
  <si>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</si>
  <si>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</si>
  <si>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</si>
  <si>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</si>
  <si>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</si>
  <si>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</si>
  <si>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</si>
  <si>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</si>
  <si>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</si>
  <si>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</si>
  <si>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</si>
  <si>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</si>
  <si>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</si>
  <si>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</si>
  <si>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</si>
  <si>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</si>
  <si>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</si>
  <si>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</si>
  <si>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</si>
  <si>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</si>
  <si>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</si>
  <si>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</si>
  <si>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</si>
  <si>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</si>
  <si>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</si>
  <si>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</si>
  <si>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</si>
  <si>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</si>
  <si>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</si>
  <si>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</si>
  <si>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</si>
  <si>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</si>
  <si>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</si>
  <si>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</si>
  <si>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</si>
  <si>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</si>
  <si>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</si>
  <si>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</si>
  <si>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</si>
  <si>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</si>
  <si>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</si>
  <si>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</si>
  <si>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</si>
  <si>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</si>
  <si>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</si>
  <si>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</si>
  <si>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</si>
  <si>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</si>
  <si>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</si>
  <si>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</si>
  <si>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</si>
  <si>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</si>
  <si>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</si>
  <si>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</si>
  <si>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</si>
  <si>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</si>
  <si>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</si>
  <si>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</si>
  <si>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</si>
  <si>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</si>
  <si>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</si>
  <si>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</si>
  <si>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</si>
  <si>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</si>
  <si>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</si>
  <si>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</si>
  <si>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</si>
  <si>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</si>
  <si>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</si>
  <si>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</si>
  <si>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</si>
  <si>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</si>
  <si>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</si>
  <si>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</si>
  <si>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</si>
  <si>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</si>
  <si>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</si>
  <si>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</si>
  <si>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</si>
  <si>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</si>
  <si>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</si>
  <si>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</si>
  <si>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</si>
  <si>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</si>
  <si>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</si>
  <si>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</si>
  <si>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</si>
  <si>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</si>
  <si>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</si>
  <si>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</si>
  <si>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</si>
  <si>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</si>
  <si>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</si>
  <si>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</si>
  <si>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</si>
  <si>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</si>
  <si>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</si>
  <si>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</si>
  <si>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</si>
  <si>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</si>
  <si>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</si>
  <si>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</si>
  <si>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</si>
  <si>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</si>
  <si>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</si>
  <si>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</si>
  <si>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</si>
  <si>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</si>
  <si>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</si>
  <si>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</si>
  <si>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</si>
  <si>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</si>
  <si>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</si>
  <si>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</si>
  <si>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</si>
  <si>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</si>
  <si>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</si>
  <si>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</si>
  <si>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</si>
  <si>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</si>
  <si>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</si>
  <si>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</si>
  <si>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</si>
  <si>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</si>
  <si>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</si>
  <si>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</si>
  <si>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</si>
  <si>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</si>
  <si>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</si>
  <si>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</si>
  <si>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</si>
  <si>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</si>
  <si>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</si>
  <si>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</si>
  <si>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</si>
  <si>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</si>
  <si>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</si>
  <si>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</si>
  <si>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</si>
  <si>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</si>
  <si>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</si>
  <si>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</si>
  <si>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</si>
  <si>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</si>
  <si>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</si>
  <si>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</si>
  <si>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</si>
  <si>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</si>
  <si>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</si>
  <si>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</si>
  <si>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</si>
  <si>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</si>
  <si>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</si>
  <si>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</si>
  <si>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</si>
  <si>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</si>
  <si>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</si>
  <si>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</si>
  <si>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</si>
  <si>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</si>
  <si>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</si>
  <si>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</si>
  <si>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</si>
  <si>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</si>
  <si>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</si>
  <si>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</si>
  <si>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</si>
  <si>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</si>
  <si>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</si>
  <si>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</si>
  <si>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</si>
  <si>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</si>
  <si>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</si>
  <si>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</si>
  <si>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</si>
  <si>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</si>
  <si>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</si>
  <si>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</si>
  <si>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</si>
  <si>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</si>
  <si>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</si>
  <si>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</si>
  <si>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</si>
  <si>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</si>
  <si>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</si>
  <si>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</si>
  <si>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</si>
  <si>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</si>
  <si>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</si>
  <si>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</si>
  <si>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</si>
  <si>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</si>
  <si>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</si>
  <si>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</si>
  <si>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</si>
  <si>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</si>
  <si>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</si>
  <si>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</si>
  <si>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</si>
  <si>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</si>
  <si>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</si>
  <si>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</si>
  <si>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</si>
  <si>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</si>
  <si>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</si>
  <si>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</si>
  <si>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</si>
  <si>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</si>
  <si>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</si>
  <si>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</si>
  <si>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</si>
  <si>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</si>
  <si>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</si>
  <si>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</si>
  <si>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</si>
  <si>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</si>
  <si>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</si>
  <si>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</si>
  <si>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</si>
  <si>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</si>
  <si>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</si>
  <si>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</si>
  <si>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</si>
  <si>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</si>
  <si>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</si>
  <si>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</si>
  <si>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</si>
  <si>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</si>
  <si>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</si>
  <si>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</si>
  <si>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</si>
  <si>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</si>
  <si>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</si>
  <si>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</si>
  <si>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</si>
  <si>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</si>
  <si>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</si>
  <si>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</si>
  <si>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</si>
  <si>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</si>
  <si>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</si>
  <si>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</si>
  <si>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</si>
  <si>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</si>
  <si>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</si>
  <si>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</si>
  <si>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</si>
  <si>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</si>
  <si>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</si>
  <si>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</si>
  <si>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</si>
  <si>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</si>
  <si>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</si>
  <si>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</si>
  <si>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</si>
  <si>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</si>
  <si>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</si>
  <si>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</si>
  <si>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</si>
  <si>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</si>
  <si>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</si>
  <si>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</si>
  <si>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</si>
  <si>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</si>
  <si>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</si>
  <si>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</si>
  <si>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</si>
  <si>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</si>
  <si>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</si>
  <si>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</si>
  <si>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</si>
  <si>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</si>
  <si>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</si>
  <si>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</si>
  <si>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</si>
  <si>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</si>
  <si>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</si>
  <si>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</si>
  <si>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</si>
  <si>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</si>
  <si>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</si>
  <si>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</si>
  <si>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</si>
  <si>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</si>
  <si>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</si>
  <si>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</si>
  <si>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</si>
  <si>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</si>
  <si>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</si>
  <si>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</si>
  <si>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</si>
  <si>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</si>
  <si>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</si>
  <si>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</si>
  <si>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</si>
  <si>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</si>
  <si>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</si>
  <si>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</si>
  <si>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</si>
  <si>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</si>
  <si>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</si>
  <si>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</si>
  <si>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</si>
  <si>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</si>
  <si>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</si>
  <si>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</si>
  <si>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</si>
  <si>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</si>
  <si>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</si>
  <si>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</si>
  <si>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</si>
  <si>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</si>
  <si>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</si>
  <si>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</si>
  <si>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</si>
  <si>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</si>
  <si>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</si>
  <si>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</si>
  <si>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</si>
  <si>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</si>
  <si>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</si>
  <si>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</si>
  <si>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</si>
  <si>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</si>
  <si>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</si>
  <si>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</si>
  <si>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</si>
  <si>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</si>
  <si>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</si>
  <si>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</si>
  <si>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</si>
  <si>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</si>
  <si>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</si>
  <si>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</si>
  <si>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</si>
  <si>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</si>
  <si>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</si>
  <si>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</si>
  <si>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</si>
  <si>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</si>
  <si>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</si>
  <si>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</si>
  <si>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</si>
  <si>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</si>
  <si>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</si>
  <si>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</si>
  <si>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</si>
  <si>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</si>
  <si>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</si>
  <si>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</si>
  <si>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</si>
  <si>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</si>
  <si>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</si>
  <si>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</si>
  <si>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</si>
  <si>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</si>
  <si>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</si>
  <si>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</si>
  <si>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</si>
  <si>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</si>
  <si>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</si>
  <si>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</si>
  <si>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</si>
  <si>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</si>
  <si>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</si>
  <si>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</si>
  <si>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</si>
  <si>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</si>
  <si>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</si>
  <si>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</si>
  <si>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</si>
  <si>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</si>
  <si>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</si>
  <si>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</si>
  <si>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</si>
  <si>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</si>
  <si>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</si>
  <si>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</si>
  <si>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</si>
  <si>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</si>
  <si>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</si>
  <si>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</si>
  <si>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</si>
  <si>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</si>
  <si>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</si>
  <si>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</si>
  <si>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</si>
  <si>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</si>
  <si>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</si>
  <si>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</si>
  <si>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</si>
  <si>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</si>
  <si>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</si>
  <si>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</si>
  <si>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</si>
  <si>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</si>
  <si>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</si>
  <si>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</si>
  <si>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</si>
  <si>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</si>
  <si>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</si>
  <si>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</si>
  <si>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</si>
  <si>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</si>
  <si>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</si>
  <si>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</si>
  <si>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</si>
  <si>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</si>
  <si>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</si>
  <si>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</si>
  <si>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</si>
  <si>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</si>
  <si>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</si>
  <si>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</si>
  <si>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</si>
  <si>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</si>
  <si>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</si>
  <si>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</si>
  <si>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</si>
  <si>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</si>
  <si>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</si>
  <si>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</si>
  <si>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</si>
  <si>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</si>
  <si>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</si>
  <si>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</si>
  <si>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</si>
  <si>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</si>
  <si>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</si>
  <si>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</si>
  <si>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</si>
  <si>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</si>
  <si>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</si>
  <si>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</si>
  <si>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</si>
  <si>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</si>
  <si>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</si>
  <si>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</si>
  <si>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</si>
  <si>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</si>
  <si>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</si>
  <si>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</si>
  <si>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</si>
  <si>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</si>
  <si>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</si>
  <si>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</si>
  <si>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</si>
  <si>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</si>
  <si>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</si>
  <si>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</si>
  <si>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</si>
  <si>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</si>
  <si>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</si>
  <si>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</si>
  <si>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</si>
  <si>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</si>
  <si>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</si>
  <si>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</si>
  <si>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</si>
  <si>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</si>
  <si>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</si>
  <si>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</si>
  <si>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</si>
  <si>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</si>
  <si>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</si>
  <si>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</si>
  <si>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</si>
  <si>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</si>
  <si>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</si>
  <si>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</si>
  <si>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</si>
  <si>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</si>
  <si>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</si>
  <si>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</si>
  <si>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</si>
  <si>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</si>
  <si>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</si>
  <si>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</si>
  <si>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</si>
  <si>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</si>
  <si>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</si>
  <si>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</si>
  <si>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</si>
  <si>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</si>
  <si>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</si>
  <si>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</si>
  <si>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</si>
  <si>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</si>
  <si>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</si>
  <si>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</si>
  <si>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</si>
  <si>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</si>
  <si>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</si>
  <si>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</si>
  <si>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</si>
  <si>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</si>
  <si>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</si>
  <si>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</si>
  <si>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</si>
  <si>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</si>
  <si>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</si>
  <si>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</si>
  <si>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</si>
  <si>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</si>
  <si>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</si>
  <si>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</si>
  <si>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</si>
  <si>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</si>
  <si>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</si>
  <si>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</si>
  <si>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</si>
  <si>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</si>
  <si>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</si>
  <si>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</si>
  <si>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</si>
  <si>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</si>
  <si>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</si>
  <si>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</si>
  <si>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</si>
  <si>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</si>
  <si>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</si>
  <si>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</si>
  <si>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</si>
  <si>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</si>
  <si>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</si>
  <si>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</si>
  <si>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</si>
  <si>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</si>
  <si>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</si>
  <si>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</si>
  <si>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</si>
  <si>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</si>
  <si>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</si>
  <si>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</si>
  <si>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</si>
  <si>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</si>
  <si>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</si>
  <si>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</si>
  <si>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</si>
  <si>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</si>
  <si>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</si>
  <si>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</si>
  <si>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</si>
  <si>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</si>
  <si>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</si>
  <si>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</si>
  <si>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</si>
  <si>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</si>
  <si>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</si>
  <si>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</si>
  <si>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</si>
  <si>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</si>
  <si>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</si>
  <si>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</si>
  <si>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</si>
  <si>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</si>
  <si>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</si>
  <si>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</si>
  <si>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</si>
  <si>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</si>
  <si>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</si>
  <si>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</si>
  <si>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</si>
  <si>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</si>
  <si>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</si>
  <si>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</si>
  <si>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</si>
  <si>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</si>
  <si>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</si>
  <si>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</si>
  <si>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</si>
  <si>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</si>
  <si>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</si>
  <si>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</si>
  <si>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</si>
  <si>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</si>
  <si>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</si>
  <si>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</si>
  <si>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</si>
  <si>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</si>
  <si>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</si>
  <si>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</si>
  <si>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</si>
  <si>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</si>
  <si>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</si>
  <si>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</si>
  <si>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</si>
  <si>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</si>
  <si>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</si>
  <si>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</si>
  <si>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</si>
  <si>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</si>
  <si>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</si>
  <si>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</si>
  <si>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</si>
  <si>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</si>
  <si>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</si>
  <si>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</si>
  <si>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</si>
  <si>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</si>
  <si>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</si>
  <si>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</si>
  <si>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</si>
  <si>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</si>
  <si>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</si>
  <si>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</si>
  <si>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</si>
  <si>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</si>
  <si>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</si>
  <si>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</si>
  <si>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</si>
  <si>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</si>
  <si>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</si>
  <si>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</si>
  <si>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</si>
  <si>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</si>
  <si>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</si>
  <si>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</si>
  <si>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</si>
  <si>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</si>
  <si>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</si>
  <si>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</si>
  <si>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</si>
  <si>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</si>
  <si>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</si>
  <si>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</si>
  <si>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</si>
  <si>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</si>
  <si>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</si>
  <si>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</si>
  <si>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</si>
  <si>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</si>
  <si>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</si>
  <si>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</si>
  <si>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</si>
  <si>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</si>
  <si>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</si>
  <si>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</si>
  <si>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</si>
  <si>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</si>
  <si>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</si>
  <si>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</si>
  <si>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</si>
  <si>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</si>
  <si>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</si>
  <si>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</si>
  <si>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</si>
  <si>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</si>
  <si>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</si>
  <si>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</si>
  <si>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</si>
  <si>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</si>
  <si>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</si>
  <si>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</si>
  <si>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</si>
  <si>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</si>
  <si>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</si>
  <si>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</si>
  <si>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</si>
  <si>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</si>
  <si>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</si>
  <si>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</si>
  <si>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</si>
  <si>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</si>
  <si>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</si>
  <si>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</si>
  <si>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</si>
  <si>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</si>
  <si>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</si>
  <si>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</si>
  <si>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</si>
  <si>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</si>
  <si>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</si>
  <si>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</si>
  <si>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</si>
  <si>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</si>
  <si>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</si>
  <si>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</si>
  <si>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</si>
  <si>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</si>
  <si>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</si>
  <si>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</si>
  <si>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</si>
  <si>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</si>
  <si>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</si>
  <si>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</si>
  <si>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</si>
  <si>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</si>
  <si>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</si>
  <si>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</si>
  <si>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</si>
  <si>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</si>
  <si>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</si>
  <si>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</si>
  <si>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</si>
  <si>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</si>
  <si>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</si>
  <si>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</si>
  <si>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</si>
  <si>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</si>
  <si>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</si>
  <si>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</si>
  <si>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</si>
  <si>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</si>
  <si>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</si>
  <si>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</si>
  <si>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</si>
  <si>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</si>
  <si>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</si>
  <si>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</si>
  <si>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</si>
  <si>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</si>
  <si>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</si>
  <si>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</si>
  <si>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</si>
  <si>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</si>
  <si>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</si>
  <si>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</si>
  <si>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</si>
  <si>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</si>
  <si>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</si>
  <si>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</si>
  <si>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</si>
  <si>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</si>
  <si>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</si>
  <si>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</si>
  <si>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</si>
  <si>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</si>
  <si>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</si>
  <si>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</si>
  <si>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</si>
  <si>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</si>
  <si>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</si>
  <si>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</si>
  <si>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</si>
  <si>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</si>
  <si>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</si>
  <si>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</si>
  <si>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</si>
  <si>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</si>
  <si>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</si>
  <si>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</si>
  <si>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</si>
  <si>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</si>
  <si>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</si>
  <si>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</si>
  <si>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</si>
  <si>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</si>
  <si>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</si>
  <si>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</si>
  <si>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</si>
  <si>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</si>
  <si>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</si>
  <si>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</si>
  <si>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</si>
  <si>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</si>
  <si>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</si>
  <si>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</si>
  <si>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</si>
  <si>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</si>
  <si>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</si>
  <si>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</si>
  <si>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</si>
  <si>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</si>
  <si>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</si>
  <si>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</si>
  <si>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</si>
  <si>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</si>
  <si>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</si>
  <si>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</si>
  <si>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</si>
  <si>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</si>
  <si>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</si>
  <si>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</si>
  <si>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</si>
  <si>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</si>
  <si>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</si>
  <si>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</si>
  <si>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</si>
  <si>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</si>
  <si>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</si>
  <si>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</si>
  <si>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</si>
  <si>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</si>
  <si>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</si>
  <si>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</si>
  <si>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</si>
  <si>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</si>
  <si>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</si>
  <si>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</si>
  <si>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</si>
  <si>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</si>
  <si>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</si>
  <si>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</si>
  <si>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</si>
  <si>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</si>
  <si>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</si>
  <si>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</si>
  <si>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</si>
  <si>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</si>
  <si>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</si>
  <si>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</si>
  <si>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</si>
  <si>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</si>
  <si>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</si>
  <si>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</si>
  <si>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</si>
  <si>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</si>
  <si>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</si>
  <si>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</si>
  <si>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</si>
  <si>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</si>
  <si>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</si>
  <si>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</si>
  <si>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</si>
  <si>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</si>
  <si>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</si>
  <si>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</si>
  <si>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</si>
  <si>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</si>
  <si>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</si>
  <si>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</si>
  <si>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</si>
  <si>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</si>
  <si>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</si>
  <si>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</si>
  <si>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</si>
  <si>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</si>
  <si>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</si>
  <si>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</si>
  <si>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</si>
  <si>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</si>
  <si>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</si>
  <si>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</si>
  <si>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</si>
  <si>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</si>
  <si>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</si>
  <si>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</si>
  <si>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</si>
  <si>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</si>
  <si>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</si>
  <si>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</si>
  <si>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</si>
  <si>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</si>
  <si>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</si>
  <si>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</si>
  <si>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</si>
  <si>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</si>
  <si>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</si>
  <si>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</si>
  <si>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</si>
  <si>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</si>
  <si>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</si>
  <si>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</si>
  <si>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</si>
  <si>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</si>
  <si>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</si>
  <si>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</si>
  <si>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</si>
  <si>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</si>
  <si>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</si>
  <si>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</si>
  <si>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</si>
  <si>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</si>
  <si>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</si>
  <si>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</si>
  <si>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</si>
  <si>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</si>
  <si>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</si>
  <si>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</si>
  <si>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</si>
  <si>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</si>
  <si>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</si>
  <si>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</si>
  <si>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</si>
  <si>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</si>
  <si>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</si>
  <si>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</si>
  <si>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</si>
  <si>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</si>
  <si>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</si>
  <si>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</si>
  <si>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</si>
  <si>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</si>
  <si>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</si>
  <si>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</si>
  <si>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</si>
  <si>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</si>
  <si>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</si>
  <si>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</si>
  <si>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</si>
  <si>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</si>
  <si>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</si>
  <si>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</si>
  <si>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</si>
  <si>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</si>
  <si>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</si>
  <si>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</si>
  <si>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</si>
  <si>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</si>
  <si>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</si>
  <si>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</si>
  <si>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</si>
  <si>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</si>
  <si>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</si>
  <si>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</si>
  <si>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</si>
  <si>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</si>
  <si>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</si>
  <si>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</si>
  <si>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</si>
  <si>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</si>
  <si>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</si>
  <si>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</si>
  <si>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</si>
  <si>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</si>
  <si>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</si>
  <si>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</si>
  <si>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</si>
  <si>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</si>
  <si>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</si>
  <si>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</si>
  <si>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</si>
  <si>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</si>
  <si>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</si>
  <si>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</si>
  <si>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</si>
  <si>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</si>
  <si>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</si>
  <si>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</si>
  <si>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</si>
  <si>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</si>
  <si>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</si>
  <si>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</si>
  <si>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</si>
  <si>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</si>
  <si>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</si>
  <si>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</si>
  <si>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</si>
  <si>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</si>
  <si>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</si>
  <si>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</si>
  <si>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</si>
  <si>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</si>
  <si>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</si>
  <si>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</si>
  <si>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</si>
  <si>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</si>
  <si>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</si>
  <si>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</si>
  <si>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</si>
  <si>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</si>
  <si>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</si>
  <si>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</si>
  <si>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</si>
  <si>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</si>
  <si>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</si>
  <si>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</si>
  <si>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</si>
  <si>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</si>
  <si>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</si>
  <si>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</si>
  <si>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</si>
  <si>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</si>
  <si>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</si>
  <si>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</si>
  <si>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</si>
  <si>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</si>
  <si>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</si>
  <si>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</si>
  <si>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</si>
  <si>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</si>
  <si>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</si>
  <si>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</si>
  <si>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</si>
  <si>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</si>
  <si>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</si>
  <si>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</si>
  <si>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</si>
  <si>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</si>
  <si>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</si>
  <si>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</si>
  <si>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</si>
  <si>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</si>
  <si>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</si>
  <si>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</si>
  <si>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</si>
  <si>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</si>
  <si>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</si>
  <si>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</si>
  <si>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</si>
  <si>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</si>
  <si>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</si>
  <si>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</si>
  <si>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</si>
  <si>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</si>
  <si>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</si>
  <si>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</si>
  <si>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</si>
  <si>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</si>
  <si>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</si>
  <si>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</si>
  <si>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</si>
  <si>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</si>
  <si>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</si>
  <si>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</si>
  <si>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</si>
  <si>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</si>
  <si>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</si>
  <si>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</si>
  <si>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</si>
  <si>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</si>
  <si>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</si>
  <si>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</si>
  <si>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</si>
  <si>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</si>
  <si>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</si>
  <si>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</si>
  <si>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</si>
  <si>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</si>
  <si>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</si>
  <si>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</si>
  <si>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</si>
  <si>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</si>
  <si>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</si>
  <si>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</si>
  <si>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</si>
  <si>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</si>
  <si>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</si>
  <si>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</si>
  <si>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</si>
  <si>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</si>
  <si>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</si>
  <si>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</si>
  <si>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</si>
  <si>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</si>
  <si>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</si>
  <si>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</si>
  <si>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</si>
  <si>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</si>
  <si>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</si>
  <si>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</si>
  <si>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</si>
  <si>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</si>
  <si>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</si>
  <si>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</si>
  <si>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</si>
  <si>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</si>
  <si>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</si>
  <si>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</si>
  <si>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</si>
  <si>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</si>
  <si>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</si>
  <si>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</si>
  <si>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</si>
  <si>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</si>
  <si>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</si>
  <si>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</si>
  <si>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</si>
  <si>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</si>
  <si>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</si>
  <si>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</si>
  <si>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</si>
  <si>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</si>
  <si>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</si>
  <si>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</si>
  <si>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</si>
  <si>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</si>
  <si>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</si>
  <si>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</si>
  <si>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</si>
  <si>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</si>
  <si>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</si>
  <si>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</si>
  <si>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</si>
  <si>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</si>
  <si>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</si>
  <si>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</si>
  <si>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</si>
  <si>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</si>
  <si>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</si>
  <si>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</si>
  <si>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</si>
  <si>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</si>
  <si>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</si>
  <si>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</si>
  <si>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</si>
  <si>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</si>
  <si>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</si>
  <si>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</si>
  <si>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</si>
  <si>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</si>
  <si>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</si>
  <si>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</si>
  <si>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</si>
  <si>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</si>
  <si>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</si>
  <si>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</si>
  <si>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</si>
  <si>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</si>
  <si>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</si>
  <si>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</si>
  <si>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</si>
  <si>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</si>
  <si>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</si>
  <si>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</si>
  <si>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</si>
  <si>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</si>
  <si>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</si>
  <si>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</si>
  <si>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</si>
  <si>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</si>
  <si>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</si>
  <si>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</si>
  <si>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</si>
  <si>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</si>
  <si>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</si>
  <si>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</si>
  <si>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</si>
  <si>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</si>
  <si>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</si>
  <si>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</si>
  <si>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</si>
  <si>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</si>
  <si>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</si>
  <si>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</si>
  <si>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</si>
  <si>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</si>
  <si>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</si>
  <si>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</si>
  <si>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</si>
  <si>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</si>
  <si>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</si>
  <si>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</si>
  <si>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</si>
  <si>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</si>
  <si>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</si>
  <si>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</si>
  <si>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</si>
  <si>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</si>
  <si>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</si>
  <si>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</si>
  <si>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</si>
  <si>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</si>
  <si>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</si>
  <si>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</si>
  <si>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</si>
  <si>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</si>
  <si>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</si>
  <si>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</si>
  <si>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</si>
  <si>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</si>
  <si>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</si>
  <si>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</si>
  <si>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</si>
  <si>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</si>
  <si>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</si>
  <si>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</si>
  <si>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</si>
  <si>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</si>
  <si>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</si>
  <si>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</si>
  <si>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</si>
  <si>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</si>
  <si>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</si>
  <si>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</si>
  <si>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</si>
  <si>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</si>
  <si>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</si>
  <si>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</si>
  <si>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</si>
  <si>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</si>
  <si>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</si>
  <si>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</si>
  <si>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</si>
  <si>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</si>
  <si>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</si>
  <si>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</si>
  <si>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</si>
  <si>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</si>
  <si>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</si>
  <si>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</si>
  <si>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</si>
  <si>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</si>
  <si>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</si>
  <si>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</si>
  <si>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</si>
  <si>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</si>
  <si>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</si>
  <si>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</si>
  <si>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</si>
  <si>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</si>
  <si>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</si>
  <si>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</si>
  <si>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</si>
  <si>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</si>
  <si>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</si>
  <si>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</si>
  <si>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</si>
  <si>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</si>
  <si>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</si>
  <si>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</si>
  <si>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</si>
  <si>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</si>
  <si>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</si>
  <si>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</si>
  <si>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</si>
  <si>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</si>
  <si>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</si>
  <si>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</si>
  <si>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</si>
  <si>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</si>
  <si>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</si>
  <si>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</si>
  <si>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</si>
  <si>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</si>
  <si>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</si>
  <si>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</si>
  <si>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</si>
  <si>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</si>
  <si>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</si>
  <si>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</si>
  <si>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</si>
  <si>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</si>
  <si>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</si>
  <si>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</si>
  <si>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</si>
  <si>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</si>
  <si>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</si>
  <si>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</si>
  <si>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</si>
  <si>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</si>
  <si>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</si>
  <si>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</si>
  <si>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</si>
  <si>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</si>
  <si>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</si>
  <si>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</si>
  <si>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</si>
  <si>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</si>
  <si>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</si>
  <si>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</si>
  <si>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</si>
  <si>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</si>
  <si>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</si>
  <si>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</si>
  <si>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</si>
  <si>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</si>
  <si>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</si>
  <si>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</si>
  <si>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</si>
  <si>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</si>
  <si>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</si>
  <si>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</si>
  <si>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</si>
  <si>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</si>
  <si>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</si>
  <si>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</si>
  <si>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</si>
  <si>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</si>
  <si>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</si>
  <si>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</si>
  <si>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</si>
  <si>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</si>
  <si>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</si>
  <si>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</si>
  <si>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</si>
  <si>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</si>
  <si>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</si>
  <si>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</si>
  <si>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</si>
  <si>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</si>
  <si>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</si>
  <si>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</si>
  <si>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</si>
  <si>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</si>
  <si>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</si>
  <si>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</si>
  <si>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</si>
  <si>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</si>
  <si>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</si>
  <si>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</si>
  <si>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</si>
  <si>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</si>
  <si>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</si>
  <si>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</si>
  <si>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</si>
  <si>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</si>
  <si>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</si>
  <si>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</si>
  <si>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</si>
  <si>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</si>
  <si>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</si>
  <si>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</si>
  <si>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</si>
  <si>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</si>
  <si>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</si>
  <si>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</si>
  <si>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</si>
  <si>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</si>
  <si>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</si>
  <si>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</si>
  <si>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</si>
  <si>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</si>
  <si>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</si>
  <si>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</si>
  <si>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</si>
  <si>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</si>
  <si>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</si>
  <si>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</si>
  <si>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</si>
  <si>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</si>
  <si>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</si>
  <si>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</si>
  <si>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</si>
  <si>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</si>
  <si>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</si>
  <si>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</si>
  <si>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</si>
  <si>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</si>
  <si>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</si>
  <si>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</si>
  <si>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</si>
  <si>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</si>
  <si>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</si>
  <si>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</si>
  <si>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</si>
  <si>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</si>
  <si>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</si>
  <si>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</si>
  <si>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</si>
  <si>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</si>
  <si>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</si>
  <si>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</si>
  <si>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</si>
  <si>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</si>
  <si>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</si>
  <si>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</si>
  <si>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</si>
  <si>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</si>
  <si>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</si>
  <si>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</si>
  <si>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</si>
  <si>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</si>
  <si>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</si>
  <si>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</si>
  <si>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</si>
  <si>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</si>
  <si>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</si>
  <si>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</si>
  <si>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</si>
  <si>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</si>
  <si>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</si>
  <si>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</si>
  <si>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</si>
  <si>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</si>
  <si>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</si>
  <si>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</si>
  <si>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</si>
  <si>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</si>
  <si>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</si>
  <si>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</si>
  <si>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</si>
  <si>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</si>
  <si>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</si>
  <si>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</si>
  <si>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</si>
  <si>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</si>
  <si>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</si>
  <si>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</si>
  <si>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</si>
  <si>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</si>
  <si>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</si>
  <si>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</si>
  <si>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</si>
  <si>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</si>
  <si>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</si>
  <si>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</si>
  <si>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</si>
  <si>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</si>
  <si>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</si>
  <si>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</si>
  <si>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</si>
  <si>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</si>
  <si>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</si>
  <si>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</si>
  <si>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</si>
  <si>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</si>
  <si>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</si>
  <si>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</si>
  <si>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</si>
  <si>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</si>
  <si>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</si>
  <si>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</si>
  <si>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</si>
  <si>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</si>
  <si>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</si>
  <si>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</si>
  <si>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</si>
  <si>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</si>
  <si>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</si>
  <si>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</si>
  <si>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</si>
  <si>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</si>
  <si>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</si>
  <si>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</si>
  <si>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</si>
  <si>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</si>
  <si>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</si>
  <si>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</si>
  <si>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</si>
  <si>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</si>
  <si>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</si>
  <si>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</si>
  <si>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</si>
  <si>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</si>
  <si>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</si>
  <si>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</si>
  <si>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</si>
  <si>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</si>
  <si>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</si>
  <si>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</si>
  <si>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</si>
  <si>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</si>
  <si>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</si>
  <si>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</si>
  <si>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</si>
  <si>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</si>
  <si>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</si>
  <si>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</si>
  <si>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</si>
  <si>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</si>
  <si>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</si>
  <si>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</si>
  <si>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</si>
  <si>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</si>
  <si>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</si>
  <si>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</si>
  <si>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</si>
  <si>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</si>
  <si>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</si>
  <si>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</si>
  <si>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</si>
  <si>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</si>
  <si>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</si>
  <si>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</si>
  <si>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</si>
  <si>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</si>
  <si>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</si>
  <si>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</si>
  <si>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</si>
  <si>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</si>
  <si>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</si>
  <si>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</si>
  <si>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</si>
  <si>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</si>
  <si>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</si>
  <si>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</si>
  <si>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</si>
  <si>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</si>
  <si>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</si>
  <si>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</si>
  <si>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</si>
  <si>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</si>
  <si>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</si>
  <si>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</si>
  <si>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</si>
  <si>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</si>
  <si>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</si>
  <si>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</si>
  <si>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</si>
  <si>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</si>
  <si>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</si>
  <si>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</si>
  <si>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</si>
  <si>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</si>
  <si>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</si>
  <si>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</si>
  <si>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</si>
  <si>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</si>
  <si>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</si>
  <si>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</si>
  <si>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</si>
  <si>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</si>
  <si>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</si>
  <si>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</si>
  <si>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</si>
  <si>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</si>
  <si>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</si>
  <si>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</si>
  <si>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</si>
  <si>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</si>
  <si>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</si>
  <si>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</si>
  <si>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</si>
  <si>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</si>
  <si>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</si>
  <si>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</si>
  <si>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</si>
  <si>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</si>
  <si>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</si>
  <si>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</si>
  <si>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</si>
  <si>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</si>
  <si>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</si>
  <si>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</si>
  <si>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</si>
  <si>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</si>
  <si>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</si>
  <si>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</si>
  <si>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</si>
  <si>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</si>
  <si>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</si>
  <si>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</si>
  <si>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</si>
  <si>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</si>
  <si>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</si>
  <si>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</si>
  <si>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</si>
  <si>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</si>
  <si>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</si>
  <si>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</si>
  <si>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</si>
  <si>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</si>
  <si>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</si>
  <si>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</si>
  <si>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</si>
  <si>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</si>
  <si>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</si>
  <si>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</si>
  <si>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</si>
  <si>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</si>
  <si>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</si>
  <si>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</si>
  <si>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</si>
  <si>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</si>
  <si>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</si>
  <si>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</si>
  <si>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</si>
  <si>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</si>
  <si>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</si>
  <si>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</si>
  <si>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</si>
  <si>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</si>
  <si>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</si>
  <si>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</si>
  <si>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</si>
  <si>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</si>
  <si>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</si>
  <si>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</si>
  <si>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</si>
  <si>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</si>
  <si>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</si>
  <si>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</si>
  <si>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</si>
  <si>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</si>
  <si>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</si>
  <si>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</si>
  <si>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</si>
  <si>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</si>
  <si>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</si>
  <si>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</si>
  <si>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</si>
  <si>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</si>
  <si>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</si>
  <si>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</si>
  <si>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</si>
  <si>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</si>
  <si>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</si>
  <si>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</si>
  <si>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</si>
  <si>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</si>
  <si>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</si>
  <si>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</si>
  <si>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</si>
  <si>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</si>
  <si>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</si>
  <si>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</si>
  <si>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</si>
  <si>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</si>
  <si>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</si>
  <si>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</si>
  <si>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</si>
  <si>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</si>
  <si>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</si>
  <si>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</si>
  <si>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</si>
  <si>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</si>
  <si>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</si>
  <si>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</si>
  <si>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</si>
  <si>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</si>
  <si>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</si>
  <si>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</si>
  <si>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</si>
  <si>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</si>
  <si>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</si>
  <si>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</si>
  <si>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</si>
  <si>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</si>
  <si>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</si>
  <si>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</si>
  <si>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</si>
  <si>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</si>
  <si>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</si>
  <si>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</si>
  <si>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</si>
  <si>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</si>
  <si>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</si>
  <si>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</si>
  <si>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</si>
  <si>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</si>
  <si>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</si>
  <si>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</si>
  <si>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</si>
  <si>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</si>
  <si>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</si>
  <si>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</si>
  <si>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</si>
  <si>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</si>
  <si>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</si>
  <si>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</si>
  <si>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</si>
  <si>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</si>
  <si>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</si>
  <si>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</si>
  <si>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</si>
  <si>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</si>
  <si>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</si>
  <si>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</si>
  <si>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</si>
  <si>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</si>
  <si>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</si>
  <si>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</si>
  <si>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</si>
  <si>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</si>
  <si>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</si>
  <si>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</si>
  <si>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</si>
  <si>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</si>
  <si>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</si>
  <si>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</si>
  <si>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</si>
  <si>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</si>
  <si>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</si>
  <si>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</si>
  <si>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</si>
  <si>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</si>
  <si>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</si>
  <si>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</si>
  <si>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</si>
  <si>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</si>
  <si>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</si>
  <si>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</si>
  <si>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</si>
  <si>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</si>
  <si>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</si>
  <si>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</si>
  <si>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</si>
  <si>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</si>
  <si>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</si>
  <si>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</si>
  <si>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</si>
  <si>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</si>
  <si>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</si>
  <si>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</si>
  <si>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</si>
  <si>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</si>
  <si>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</si>
  <si>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</si>
  <si>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</si>
  <si>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</si>
  <si>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</si>
  <si>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</si>
  <si>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</si>
  <si>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</si>
  <si>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</si>
  <si>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</si>
  <si>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</si>
  <si>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</si>
  <si>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</si>
  <si>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</si>
  <si>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</si>
  <si>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</si>
  <si>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</si>
  <si>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</si>
  <si>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</si>
  <si>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</si>
  <si>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</si>
  <si>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</si>
  <si>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</si>
  <si>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</si>
  <si>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</si>
  <si>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</si>
  <si>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</si>
  <si>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</si>
  <si>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</si>
  <si>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</si>
  <si>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</si>
  <si>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</si>
  <si>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</si>
  <si>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</si>
  <si>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</si>
  <si>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</si>
  <si>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</si>
  <si>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</si>
  <si>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</si>
  <si>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</si>
  <si>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</si>
  <si>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</si>
  <si>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</si>
  <si>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</si>
  <si>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</si>
  <si>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</si>
  <si>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</si>
  <si>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</si>
  <si>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</si>
  <si>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</si>
  <si>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</si>
  <si>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</si>
  <si>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</si>
  <si>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</si>
  <si>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</si>
  <si>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</si>
  <si>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</si>
  <si>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</si>
  <si>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</si>
  <si>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</si>
  <si>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</si>
  <si>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</si>
  <si>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</si>
  <si>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</si>
  <si>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</si>
  <si>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</si>
  <si>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</si>
  <si>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</si>
  <si>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</si>
  <si>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</si>
  <si>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</si>
  <si>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</si>
  <si>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</si>
  <si>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</si>
  <si>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</si>
  <si>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</si>
  <si>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</si>
  <si>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</si>
  <si>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</si>
  <si>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</si>
  <si>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</si>
  <si>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</si>
  <si>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</si>
  <si>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</si>
  <si>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</si>
  <si>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</si>
  <si>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</si>
  <si>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</si>
  <si>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</si>
  <si>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</si>
  <si>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</si>
  <si>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</si>
  <si>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</si>
  <si>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</si>
  <si>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</si>
  <si>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</si>
  <si>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</si>
  <si>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</si>
  <si>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</si>
  <si>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</si>
  <si>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</si>
  <si>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</si>
  <si>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</si>
  <si>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</si>
  <si>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</si>
  <si>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</si>
  <si>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</si>
  <si>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</si>
  <si>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</si>
  <si>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</si>
  <si>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</si>
  <si>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</si>
  <si>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</si>
  <si>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</si>
  <si>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</si>
  <si>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</si>
  <si>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</si>
  <si>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</si>
  <si>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</si>
  <si>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</si>
  <si>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</si>
  <si>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</si>
  <si>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</si>
  <si>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</si>
  <si>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</si>
  <si>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</si>
  <si>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</si>
  <si>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</si>
  <si>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</si>
  <si>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</si>
  <si>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</si>
  <si>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</si>
  <si>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</si>
  <si>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</si>
  <si>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</si>
  <si>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</si>
  <si>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</si>
  <si>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</si>
  <si>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</si>
  <si>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</si>
  <si>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</si>
  <si>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</si>
  <si>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</si>
  <si>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</si>
  <si>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</si>
  <si>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</si>
  <si>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</si>
  <si>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</si>
  <si>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</si>
  <si>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</si>
  <si>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</si>
  <si>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</si>
  <si>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</si>
  <si>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</si>
  <si>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</si>
  <si>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</si>
  <si>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</si>
  <si>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</si>
  <si>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</si>
  <si>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</si>
  <si>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</si>
  <si>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</si>
  <si>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</si>
  <si>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</si>
  <si>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</si>
  <si>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</si>
  <si>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</si>
  <si>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</si>
  <si>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</si>
  <si>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</si>
  <si>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</si>
  <si>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</si>
  <si>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</si>
  <si>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</si>
  <si>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</si>
  <si>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</si>
  <si>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</si>
  <si>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</si>
  <si>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</si>
  <si>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</si>
  <si>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</si>
  <si>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</si>
  <si>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</si>
  <si>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</si>
  <si>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</si>
  <si>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</si>
  <si>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</si>
  <si>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</si>
  <si>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</si>
  <si>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</si>
  <si>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</si>
  <si>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</si>
  <si>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</si>
  <si>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</si>
  <si>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</si>
  <si>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</si>
  <si>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</si>
  <si>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</si>
  <si>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</si>
  <si>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</si>
  <si>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</si>
  <si>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</si>
  <si>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</si>
  <si>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</si>
  <si>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</si>
  <si>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</si>
  <si>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</si>
  <si>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</si>
  <si>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</si>
  <si>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</si>
  <si>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</si>
  <si>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</si>
  <si>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</si>
  <si>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</si>
  <si>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</si>
  <si>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</si>
  <si>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</si>
  <si>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</si>
  <si>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</si>
  <si>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</si>
  <si>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</si>
  <si>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</si>
  <si>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</si>
  <si>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</si>
  <si>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</si>
  <si>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</si>
  <si>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</si>
  <si>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</si>
  <si>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</si>
  <si>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</si>
  <si>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</si>
  <si>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</si>
  <si>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</si>
  <si>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</si>
  <si>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</si>
  <si>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</si>
  <si>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</si>
  <si>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</si>
  <si>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</si>
  <si>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</si>
  <si>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</si>
  <si>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</si>
  <si>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</si>
  <si>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</si>
  <si>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</si>
  <si>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</si>
  <si>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</si>
  <si>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</si>
  <si>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</si>
  <si>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</si>
  <si>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</si>
  <si>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</si>
  <si>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</si>
  <si>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</si>
  <si>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</si>
  <si>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</si>
  <si>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</si>
  <si>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</si>
  <si>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</si>
  <si>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</si>
  <si>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</si>
  <si>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</si>
  <si>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</si>
  <si>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</si>
  <si>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</si>
  <si>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</si>
  <si>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</si>
  <si>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</si>
  <si>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</si>
  <si>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</si>
  <si>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</si>
  <si>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</si>
  <si>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</si>
  <si>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</si>
  <si>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</si>
  <si>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</si>
  <si>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</si>
  <si>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</si>
  <si>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</si>
  <si>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</si>
  <si>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</si>
  <si>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</si>
  <si>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</si>
  <si>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</si>
  <si>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</si>
  <si>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</si>
  <si>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</si>
  <si>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</si>
  <si>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</si>
  <si>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</si>
  <si>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</si>
  <si>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</si>
  <si>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</si>
  <si>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</si>
  <si>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</si>
  <si>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</si>
  <si>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</si>
  <si>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</si>
  <si>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</si>
  <si>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</si>
  <si>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</si>
  <si>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</si>
  <si>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</si>
  <si>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</si>
  <si>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</si>
  <si>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</si>
  <si>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</si>
  <si>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</si>
  <si>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</si>
  <si>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</si>
  <si>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</si>
  <si>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</si>
  <si>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</si>
  <si>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</si>
  <si>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</si>
  <si>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</si>
  <si>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</si>
  <si>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</si>
  <si>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</si>
  <si>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</si>
  <si>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</si>
  <si>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</si>
  <si>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</si>
  <si>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</si>
  <si>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</si>
  <si>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</si>
  <si>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</si>
  <si>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</si>
  <si>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</si>
  <si>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</si>
  <si>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</si>
  <si>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</si>
  <si>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</si>
  <si>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</si>
  <si>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</si>
  <si>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</si>
  <si>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</si>
  <si>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</si>
  <si>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</si>
  <si>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</si>
  <si>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</si>
  <si>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</si>
  <si>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</si>
  <si>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</si>
  <si>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</si>
  <si>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</si>
  <si>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</si>
  <si>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</si>
  <si>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</si>
  <si>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</si>
  <si>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</si>
  <si>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</si>
  <si>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</si>
  <si>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</si>
  <si>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</si>
  <si>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</si>
  <si>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</si>
  <si>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</si>
  <si>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</si>
  <si>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</si>
  <si>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</si>
  <si>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</si>
  <si>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</si>
  <si>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</si>
  <si>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</si>
  <si>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</si>
  <si>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</si>
  <si>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</si>
  <si>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</si>
  <si>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</si>
  <si>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</si>
  <si>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</si>
  <si>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</si>
  <si>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</si>
  <si>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</si>
  <si>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</si>
  <si>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</si>
  <si>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</si>
  <si>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</si>
  <si>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</si>
  <si>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</si>
  <si>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</si>
  <si>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</si>
  <si>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</si>
  <si>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</si>
  <si>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</si>
  <si>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</si>
  <si>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</si>
  <si>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</si>
  <si>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</si>
  <si>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</si>
  <si>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</si>
  <si>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</si>
  <si>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</si>
  <si>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</si>
  <si>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</si>
  <si>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</si>
  <si>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</si>
  <si>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</si>
  <si>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</si>
  <si>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</si>
  <si>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</si>
  <si>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</si>
  <si>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</si>
  <si>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</si>
  <si>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</si>
  <si>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</si>
  <si>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</si>
  <si>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</si>
  <si>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</si>
  <si>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</si>
  <si>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</si>
  <si>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</si>
  <si>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</si>
  <si>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</si>
  <si>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</si>
  <si>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</si>
  <si>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</si>
  <si>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</si>
  <si>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</si>
  <si>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</si>
  <si>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</si>
  <si>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</si>
  <si>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</si>
  <si>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</si>
  <si>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</si>
  <si>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</si>
  <si>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</si>
  <si>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</si>
  <si>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</si>
  <si>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</si>
  <si>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</si>
  <si>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</si>
  <si>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</si>
  <si>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</si>
  <si>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</si>
  <si>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</si>
  <si>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</si>
  <si>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</si>
  <si>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</si>
  <si>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</si>
  <si>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</si>
  <si>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</si>
  <si>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</si>
  <si>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</si>
  <si>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</si>
  <si>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</si>
  <si>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</si>
  <si>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</si>
  <si>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</si>
  <si>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</si>
  <si>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</si>
  <si>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</si>
  <si>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</si>
  <si>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</si>
  <si>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</si>
  <si>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</si>
  <si>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</si>
  <si>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</si>
  <si>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</si>
  <si>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</si>
  <si>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</si>
  <si>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</si>
  <si>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</si>
  <si>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</si>
  <si>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</si>
  <si>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</si>
  <si>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</si>
  <si>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</si>
  <si>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</si>
  <si>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</si>
  <si>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</si>
  <si>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</si>
  <si>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</si>
  <si>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</si>
  <si>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</si>
  <si>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</si>
  <si>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</si>
  <si>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</si>
  <si>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</si>
  <si>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</si>
  <si>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</si>
  <si>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</si>
  <si>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</si>
  <si>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</si>
  <si>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</si>
  <si>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</si>
  <si>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</si>
  <si>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</si>
  <si>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</si>
  <si>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</si>
  <si>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</si>
  <si>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</si>
  <si>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</si>
  <si>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</si>
  <si>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</si>
  <si>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</si>
  <si>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</si>
  <si>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</si>
  <si>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</si>
  <si>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</si>
  <si>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</si>
  <si>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</si>
  <si>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</si>
  <si>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</si>
  <si>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</si>
  <si>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</si>
  <si>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</si>
  <si>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</si>
  <si>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</si>
  <si>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</si>
  <si>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</si>
  <si>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</si>
  <si>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</si>
  <si>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</si>
  <si>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</si>
  <si>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</si>
  <si>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</si>
  <si>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</si>
  <si>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</si>
  <si>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</si>
  <si>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</si>
  <si>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</si>
  <si>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</si>
  <si>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</si>
  <si>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</si>
  <si>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</si>
  <si>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</si>
  <si>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</si>
  <si>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</si>
  <si>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</si>
  <si>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</si>
  <si>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</si>
  <si>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</si>
  <si>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</si>
  <si>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</si>
  <si>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</si>
  <si>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</si>
  <si>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</si>
  <si>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</si>
  <si>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</si>
  <si>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</si>
  <si>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</si>
  <si>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</si>
  <si>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</si>
  <si>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</si>
  <si>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</si>
  <si>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</si>
  <si>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</si>
  <si>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</si>
  <si>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</si>
  <si>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</si>
  <si>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</si>
  <si>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</si>
  <si>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</si>
  <si>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</si>
  <si>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</si>
  <si>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</si>
  <si>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</si>
  <si>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</si>
  <si>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</si>
  <si>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</si>
  <si>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</si>
  <si>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</si>
  <si>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</si>
  <si>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</si>
  <si>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</si>
  <si>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</si>
  <si>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</si>
  <si>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</si>
  <si>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</si>
  <si>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</si>
  <si>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</si>
  <si>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</si>
  <si>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</si>
  <si>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</si>
  <si>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</si>
  <si>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</si>
  <si>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</si>
  <si>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</si>
  <si>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</si>
  <si>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</si>
  <si>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</si>
  <si>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</si>
  <si>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</si>
  <si>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</si>
  <si>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</si>
  <si>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</si>
  <si>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</si>
  <si>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</si>
  <si>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</si>
  <si>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</si>
  <si>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</si>
  <si>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</si>
  <si>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</si>
  <si>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</si>
  <si>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</si>
  <si>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</si>
  <si>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</si>
  <si>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</si>
  <si>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</si>
  <si>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</si>
  <si>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</si>
  <si>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</si>
  <si>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</si>
  <si>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</si>
  <si>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</si>
  <si>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</si>
  <si>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</si>
  <si>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</si>
  <si>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</si>
  <si>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</si>
  <si>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</si>
  <si>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</si>
  <si>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</si>
  <si>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</si>
  <si>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</si>
  <si>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</si>
  <si>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</si>
  <si>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</si>
  <si>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</si>
  <si>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</si>
  <si>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</si>
  <si>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</si>
  <si>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</si>
  <si>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</si>
  <si>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</si>
  <si>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</si>
  <si>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</si>
  <si>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</si>
  <si>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</si>
  <si>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</si>
  <si>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</si>
  <si>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</si>
  <si>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</si>
  <si>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</si>
  <si>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</si>
  <si>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</si>
  <si>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</si>
  <si>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</si>
  <si>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</si>
  <si>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</si>
  <si>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</si>
  <si>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</si>
  <si>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</si>
  <si>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</si>
  <si>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</si>
  <si>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</si>
  <si>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</si>
  <si>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</si>
  <si>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</si>
  <si>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</si>
  <si>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</si>
  <si>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</si>
  <si>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</si>
  <si>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</si>
  <si>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</si>
  <si>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</si>
  <si>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</si>
  <si>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</si>
  <si>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</si>
  <si>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</si>
  <si>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</si>
  <si>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</si>
  <si>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</si>
  <si>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</si>
  <si>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</si>
  <si>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</si>
  <si>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</si>
  <si>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</si>
  <si>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</si>
  <si>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</si>
  <si>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</si>
  <si>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</si>
  <si>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</si>
  <si>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</si>
  <si>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</si>
  <si>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</si>
  <si>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</si>
  <si>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</si>
  <si>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</si>
  <si>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</si>
  <si>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</si>
  <si>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</si>
  <si>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</si>
  <si>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</si>
  <si>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</si>
  <si>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</si>
  <si>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</si>
  <si>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</si>
  <si>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</si>
  <si>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</si>
  <si>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</si>
  <si>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</si>
  <si>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</si>
  <si>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</si>
  <si>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</si>
  <si>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</si>
  <si>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</si>
  <si>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</si>
  <si>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</si>
  <si>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</si>
  <si>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</si>
  <si>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</si>
  <si>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</si>
  <si>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</si>
  <si>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</si>
  <si>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</si>
  <si>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</si>
  <si>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</si>
  <si>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</si>
  <si>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</si>
  <si>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</si>
  <si>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</si>
  <si>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</si>
  <si>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</si>
  <si>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</si>
  <si>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</si>
  <si>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</si>
  <si>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</si>
  <si>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</si>
  <si>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</si>
  <si>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</si>
  <si>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</si>
  <si>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</si>
  <si>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</si>
  <si>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</si>
  <si>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</si>
  <si>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</si>
  <si>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</si>
  <si>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</si>
  <si>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</si>
  <si>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</si>
  <si>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</si>
  <si>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</si>
  <si>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</si>
  <si>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</si>
  <si>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</si>
  <si>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</si>
  <si>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</si>
  <si>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</si>
  <si>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</si>
  <si>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</si>
  <si>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</si>
  <si>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</si>
  <si>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</si>
  <si>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</si>
  <si>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</si>
  <si>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</si>
  <si>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</si>
  <si>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</si>
  <si>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</si>
  <si>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</si>
  <si>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</si>
  <si>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</si>
  <si>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</si>
  <si>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</si>
  <si>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</si>
  <si>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</si>
  <si>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</si>
  <si>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</si>
  <si>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</si>
  <si>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</si>
  <si>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</si>
  <si>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</si>
  <si>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</si>
  <si>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</si>
  <si>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</si>
  <si>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</si>
  <si>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</si>
  <si>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</si>
  <si>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</si>
  <si>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</si>
  <si>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</si>
  <si>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</si>
  <si>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</si>
  <si>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</si>
  <si>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</si>
  <si>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</si>
  <si>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</si>
  <si>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</si>
  <si>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</si>
  <si>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</si>
  <si>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</si>
  <si>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</si>
  <si>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</si>
  <si>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</si>
  <si>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</si>
  <si>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</si>
  <si>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</si>
  <si>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</si>
  <si>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</si>
  <si>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</si>
  <si>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</si>
  <si>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</si>
  <si>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</si>
  <si>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</si>
  <si>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</si>
  <si>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</si>
  <si>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</si>
  <si>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</si>
  <si>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</si>
  <si>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</si>
  <si>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</si>
  <si>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</si>
  <si>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</si>
  <si>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</si>
  <si>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</si>
  <si>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</si>
  <si>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</si>
  <si>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</si>
  <si>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</si>
  <si>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</si>
  <si>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</si>
  <si>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</si>
  <si>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</si>
  <si>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</si>
  <si>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</si>
  <si>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</si>
  <si>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</si>
  <si>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</si>
  <si>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</si>
  <si>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</si>
  <si>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</si>
  <si>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</si>
  <si>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</si>
  <si>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</si>
  <si>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</si>
  <si>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</si>
  <si>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</si>
  <si>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</si>
  <si>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</si>
  <si>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</si>
  <si>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</si>
  <si>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</si>
  <si>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</si>
  <si>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</si>
  <si>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</si>
  <si>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</si>
  <si>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</si>
  <si>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</si>
  <si>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</si>
  <si>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</si>
  <si>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</si>
  <si>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</si>
  <si>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</si>
  <si>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</si>
  <si>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</si>
  <si>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</si>
  <si>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</si>
  <si>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</si>
  <si>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</si>
  <si>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</si>
  <si>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</si>
  <si>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</si>
  <si>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</si>
  <si>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</si>
  <si>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</si>
  <si>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</si>
  <si>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</si>
  <si>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</si>
  <si>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</si>
  <si>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</si>
  <si>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</si>
  <si>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</si>
  <si>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</si>
  <si>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</si>
  <si>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</si>
  <si>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</si>
  <si>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</si>
  <si>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</si>
  <si>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</si>
  <si>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</si>
  <si>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</si>
  <si>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</si>
  <si>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</si>
  <si>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</si>
  <si>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</si>
  <si>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</si>
  <si>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</si>
  <si>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</si>
  <si>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</si>
  <si>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</si>
  <si>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</si>
  <si>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</si>
  <si>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</si>
  <si>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</si>
  <si>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</si>
  <si>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</si>
  <si>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</si>
  <si>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</si>
  <si>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</si>
  <si>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</si>
  <si>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</si>
  <si>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</si>
  <si>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</si>
  <si>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</si>
  <si>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</si>
  <si>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</si>
  <si>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</si>
  <si>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</si>
  <si>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</si>
  <si>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</si>
  <si>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</si>
  <si>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</si>
  <si>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</si>
  <si>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</si>
  <si>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</si>
  <si>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</si>
  <si>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</si>
  <si>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</si>
  <si>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</si>
  <si>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</si>
  <si>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</si>
  <si>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</si>
  <si>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</si>
  <si>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</si>
  <si>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</si>
  <si>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</si>
  <si>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</si>
  <si>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</si>
  <si>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</si>
  <si>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</si>
  <si>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</si>
  <si>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</si>
  <si>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</si>
  <si>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</si>
  <si>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</si>
  <si>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</si>
  <si>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</si>
  <si>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</si>
  <si>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</si>
  <si>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</si>
  <si>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</si>
  <si>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</si>
  <si>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</si>
  <si>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</si>
  <si>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</si>
  <si>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</si>
  <si>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</si>
  <si>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</si>
  <si>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</si>
  <si>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</si>
  <si>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</si>
  <si>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</si>
  <si>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</si>
  <si>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</si>
  <si>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</si>
  <si>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</si>
  <si>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</si>
  <si>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</si>
  <si>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</si>
  <si>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</si>
  <si>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</si>
  <si>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</si>
  <si>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</si>
  <si>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</si>
  <si>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</si>
  <si>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</si>
  <si>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</si>
  <si>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</si>
  <si>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</si>
  <si>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</si>
  <si>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</si>
  <si>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</si>
  <si>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</si>
  <si>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</si>
  <si>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</si>
  <si>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</si>
  <si>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</si>
  <si>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</si>
  <si>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</si>
  <si>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</si>
  <si>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</si>
  <si>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</si>
  <si>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</si>
  <si>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</si>
  <si>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</si>
  <si>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</si>
  <si>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</si>
  <si>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</si>
  <si>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</si>
  <si>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</si>
  <si>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</si>
  <si>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</si>
  <si>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</si>
  <si>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</si>
  <si>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</si>
  <si>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</si>
  <si>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</si>
  <si>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</si>
  <si>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</si>
  <si>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</si>
  <si>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</si>
  <si>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</si>
  <si>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</si>
  <si>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</si>
  <si>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</si>
  <si>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</si>
  <si>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</si>
  <si>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</si>
  <si>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</si>
  <si>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</si>
  <si>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</si>
  <si>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</si>
  <si>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</si>
  <si>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</si>
  <si>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</si>
  <si>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</si>
  <si>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</si>
  <si>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</si>
  <si>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</si>
  <si>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</si>
  <si>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</si>
  <si>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</si>
  <si>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</si>
  <si>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</si>
  <si>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</si>
  <si>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</si>
  <si>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</si>
  <si>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</si>
  <si>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</si>
  <si>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</si>
  <si>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</si>
  <si>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</si>
  <si>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</si>
  <si>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</si>
  <si>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</si>
  <si>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</si>
  <si>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</si>
  <si>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</si>
  <si>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</si>
  <si>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</si>
  <si>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</si>
  <si>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</si>
  <si>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</si>
  <si>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</si>
  <si>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</si>
  <si>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</si>
  <si>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</si>
  <si>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</si>
  <si>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</si>
  <si>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</si>
  <si>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</si>
  <si>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</si>
  <si>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</si>
  <si>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</si>
  <si>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</si>
  <si>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</si>
  <si>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</si>
  <si>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</si>
  <si>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</si>
  <si>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</si>
  <si>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</si>
  <si>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</si>
  <si>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</si>
  <si>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</si>
  <si>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</si>
  <si>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</si>
  <si>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</si>
  <si>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</si>
  <si>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</si>
  <si>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</si>
  <si>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</si>
  <si>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</si>
  <si>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</si>
  <si>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</si>
  <si>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</si>
  <si>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</si>
  <si>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</si>
  <si>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</si>
  <si>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</si>
  <si>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</si>
  <si>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</si>
  <si>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</si>
  <si>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</si>
  <si>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</si>
  <si>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</si>
  <si>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</si>
  <si>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</si>
  <si>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</si>
  <si>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</si>
  <si>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</si>
  <si>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</si>
  <si>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</si>
  <si>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</si>
  <si>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</si>
  <si>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</si>
  <si>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</si>
  <si>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</si>
  <si>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</si>
  <si>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</si>
  <si>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</si>
  <si>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</si>
  <si>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</si>
  <si>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</si>
  <si>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</si>
  <si>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</si>
  <si>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</si>
  <si>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</si>
  <si>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</si>
  <si>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</si>
  <si>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</si>
  <si>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</si>
  <si>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</si>
  <si>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</si>
  <si>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</si>
  <si>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</si>
  <si>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</si>
  <si>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</si>
  <si>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</si>
  <si>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</si>
  <si>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</si>
  <si>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</si>
  <si>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</si>
  <si>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</si>
  <si>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</si>
  <si>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</si>
  <si>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</si>
  <si>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</si>
  <si>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</si>
  <si>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</si>
  <si>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</si>
  <si>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</si>
  <si>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</si>
  <si>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</si>
  <si>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</si>
  <si>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</si>
  <si>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</si>
  <si>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</si>
  <si>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</si>
  <si>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</si>
  <si>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</si>
  <si>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</si>
  <si>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</si>
  <si>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</si>
  <si>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</si>
  <si>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</si>
  <si>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</si>
  <si>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</si>
  <si>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</si>
  <si>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</si>
  <si>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</si>
  <si>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</si>
  <si>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</si>
  <si>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</si>
  <si>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</si>
  <si>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</si>
  <si>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</si>
  <si>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</si>
  <si>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</si>
  <si>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</si>
  <si>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</si>
  <si>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</si>
  <si>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</si>
  <si>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</si>
  <si>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</si>
  <si>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</si>
  <si>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</si>
  <si>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</si>
  <si>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</si>
  <si>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</si>
  <si>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</si>
  <si>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</si>
  <si>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</si>
  <si>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</si>
  <si>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</si>
  <si>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</si>
  <si>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</si>
  <si>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</si>
  <si>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</si>
  <si>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</si>
  <si>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</si>
  <si>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</si>
  <si>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</si>
  <si>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</si>
  <si>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</si>
  <si>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</si>
  <si>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</si>
  <si>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</si>
  <si>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</si>
  <si>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</si>
  <si>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</si>
  <si>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</si>
  <si>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</si>
  <si>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</si>
  <si>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</si>
  <si>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</si>
  <si>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</si>
  <si>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</si>
  <si>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</si>
  <si>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</si>
  <si>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</si>
  <si>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</si>
  <si>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</si>
  <si>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</si>
  <si>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</si>
  <si>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</si>
  <si>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</si>
  <si>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</si>
  <si>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</si>
  <si>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</si>
  <si>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</si>
  <si>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</si>
  <si>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</si>
  <si>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</si>
  <si>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</si>
  <si>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</si>
  <si>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</si>
  <si>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</si>
  <si>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</si>
  <si>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</si>
  <si>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</si>
  <si>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</si>
  <si>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</si>
  <si>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</si>
  <si>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</si>
  <si>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</si>
  <si>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</si>
  <si>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</si>
  <si>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</si>
  <si>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</si>
  <si>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</si>
  <si>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</si>
  <si>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</si>
  <si>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</si>
  <si>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</si>
  <si>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</si>
  <si>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</si>
  <si>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</si>
  <si>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</si>
  <si>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</si>
  <si>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</si>
  <si>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</si>
  <si>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</si>
  <si>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</si>
  <si>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</si>
  <si>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</si>
  <si>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</si>
  <si>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</si>
  <si>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</si>
  <si>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</si>
  <si>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</si>
  <si>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</si>
  <si>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</si>
  <si>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</si>
  <si>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</si>
  <si>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</si>
  <si>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</si>
  <si>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</si>
  <si>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</si>
  <si>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</si>
  <si>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</si>
  <si>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</si>
  <si>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</si>
  <si>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</si>
  <si>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</si>
  <si>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</si>
  <si>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</si>
  <si>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</si>
  <si>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</si>
  <si>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</si>
  <si>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</si>
  <si>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</si>
  <si>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</si>
  <si>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</si>
  <si>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</si>
  <si>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</si>
  <si>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</si>
  <si>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</si>
  <si>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</si>
  <si>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</si>
  <si>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</si>
  <si>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</si>
  <si>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</si>
  <si>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</si>
  <si>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</si>
  <si>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</si>
  <si>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</si>
  <si>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</si>
  <si>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</si>
  <si>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</si>
  <si>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</si>
  <si>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</si>
  <si>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</si>
  <si>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</si>
  <si>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</si>
  <si>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</si>
  <si>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</si>
  <si>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</si>
  <si>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</si>
  <si>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</si>
  <si>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</si>
  <si>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</si>
  <si>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</si>
  <si>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</si>
  <si>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</si>
  <si>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</si>
  <si>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</si>
  <si>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</si>
  <si>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</si>
  <si>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</si>
  <si>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</si>
  <si>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</si>
  <si>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</si>
  <si>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</si>
  <si>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</si>
  <si>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</si>
  <si>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</si>
  <si>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</si>
  <si>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</si>
  <si>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</si>
  <si>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</si>
  <si>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</si>
  <si>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</si>
  <si>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</si>
  <si>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</si>
  <si>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</si>
  <si>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</si>
  <si>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</si>
  <si>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</si>
  <si>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</si>
  <si>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</si>
  <si>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</si>
  <si>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</si>
  <si>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</si>
  <si>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</si>
  <si>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</si>
  <si>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</si>
  <si>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</si>
  <si>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</si>
  <si>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</si>
  <si>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</si>
  <si>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</si>
  <si>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</si>
  <si>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</si>
  <si>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</si>
  <si>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</si>
  <si>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</si>
  <si>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</si>
  <si>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</si>
  <si>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</si>
  <si>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</si>
  <si>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</si>
  <si>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</si>
  <si>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</si>
  <si>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</si>
  <si>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</si>
  <si>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</si>
  <si>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</si>
  <si>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</si>
  <si>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</si>
  <si>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</si>
  <si>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</si>
  <si>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</si>
  <si>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</si>
  <si>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</si>
  <si>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</si>
  <si>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</si>
  <si>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</si>
  <si>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</si>
  <si>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</si>
  <si>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</si>
  <si>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</si>
  <si>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</si>
  <si>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</si>
  <si>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</si>
  <si>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</si>
  <si>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</si>
  <si>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</si>
  <si>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</si>
  <si>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</si>
  <si>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</si>
  <si>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</si>
  <si>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</si>
  <si>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</si>
  <si>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</si>
  <si>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</si>
  <si>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</si>
  <si>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</si>
  <si>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</si>
  <si>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</si>
  <si>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</si>
  <si>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</si>
  <si>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</si>
  <si>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</si>
  <si>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</si>
  <si>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</si>
  <si>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</si>
  <si>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</si>
  <si>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</si>
  <si>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</si>
  <si>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</si>
  <si>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</si>
  <si>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</si>
  <si>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</si>
  <si>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</si>
  <si>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</si>
  <si>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</si>
  <si>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</si>
  <si>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</si>
  <si>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</si>
  <si>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</si>
  <si>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</si>
  <si>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</si>
  <si>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</si>
  <si>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</si>
  <si>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</si>
  <si>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</si>
  <si>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</si>
  <si>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</si>
  <si>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</si>
  <si>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</si>
  <si>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</si>
  <si>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</si>
  <si>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</si>
  <si>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</si>
  <si>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</si>
  <si>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</si>
  <si>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</si>
  <si>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</si>
  <si>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</si>
  <si>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</si>
  <si>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</si>
  <si>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</si>
  <si>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</si>
  <si>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</si>
  <si>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</si>
  <si>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</si>
  <si>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</si>
  <si>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</si>
  <si>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</si>
  <si>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</si>
  <si>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</si>
  <si>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</si>
  <si>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</si>
  <si>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</si>
  <si>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</si>
  <si>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</si>
  <si>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</si>
  <si>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</si>
  <si>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</si>
  <si>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</si>
  <si>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</si>
  <si>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</si>
  <si>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</si>
  <si>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</si>
  <si>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</si>
  <si>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</si>
  <si>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</si>
  <si>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</si>
  <si>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</si>
  <si>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</si>
  <si>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</si>
  <si>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</si>
  <si>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</si>
  <si>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</si>
  <si>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</si>
  <si>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</si>
  <si>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</si>
  <si>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</si>
  <si>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</si>
  <si>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</si>
  <si>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</si>
  <si>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</si>
  <si>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</si>
  <si>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</si>
  <si>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</si>
  <si>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</si>
  <si>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</si>
  <si>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</si>
  <si>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</si>
  <si>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</si>
  <si>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</si>
  <si>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</si>
  <si>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</si>
  <si>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</si>
  <si>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</si>
  <si>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</si>
  <si>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</si>
  <si>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</si>
  <si>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</si>
  <si>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</si>
  <si>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</si>
  <si>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</si>
  <si>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</si>
  <si>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</si>
  <si>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</si>
  <si>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</si>
  <si>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</si>
  <si>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</si>
  <si>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</si>
  <si>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</si>
  <si>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</si>
  <si>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</si>
  <si>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</si>
  <si>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</si>
  <si>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</si>
  <si>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</si>
  <si>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</si>
  <si>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</si>
  <si>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</si>
  <si>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</si>
  <si>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</si>
  <si>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</si>
  <si>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</si>
  <si>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</si>
  <si>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</si>
  <si>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</si>
  <si>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</si>
  <si>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</si>
  <si>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</si>
  <si>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</si>
  <si>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</si>
  <si>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</si>
  <si>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</si>
  <si>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</si>
  <si>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</si>
  <si>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</si>
  <si>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</si>
  <si>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</si>
  <si>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</si>
  <si>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</si>
  <si>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</si>
  <si>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</si>
  <si>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</si>
  <si>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</si>
  <si>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</si>
  <si>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</si>
  <si>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</si>
  <si>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</si>
  <si>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</si>
  <si>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</si>
  <si>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</si>
  <si>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</si>
  <si>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</si>
  <si>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</si>
  <si>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</si>
  <si>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</si>
  <si>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</si>
  <si>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</si>
  <si>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</si>
  <si>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</si>
  <si>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</si>
  <si>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</si>
  <si>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</si>
  <si>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</si>
  <si>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</si>
  <si>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</si>
  <si>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</si>
  <si>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</si>
  <si>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</si>
  <si>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</si>
  <si>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</si>
  <si>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</si>
  <si>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</si>
  <si>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</si>
  <si>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</si>
  <si>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</si>
  <si>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</si>
  <si>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</si>
  <si>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</si>
  <si>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</si>
  <si>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</si>
  <si>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</si>
  <si>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</si>
  <si>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</si>
  <si>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</si>
  <si>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</si>
  <si>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</si>
  <si>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</si>
  <si>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</si>
  <si>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</si>
  <si>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</si>
  <si>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</si>
  <si>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</si>
  <si>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</si>
  <si>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</si>
  <si>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</si>
  <si>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</si>
  <si>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</si>
  <si>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</si>
  <si>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</si>
  <si>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</si>
  <si>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</si>
  <si>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</si>
  <si>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</si>
  <si>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</si>
  <si>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</si>
  <si>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</si>
  <si>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</si>
  <si>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</si>
  <si>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</si>
  <si>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</si>
  <si>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</si>
  <si>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</si>
  <si>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</si>
  <si>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</si>
  <si>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</si>
  <si>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</si>
  <si>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</si>
  <si>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</si>
  <si>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</si>
  <si>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</si>
  <si>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</si>
  <si>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</si>
  <si>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</si>
  <si>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</si>
  <si>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</si>
  <si>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</si>
  <si>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</si>
  <si>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</si>
  <si>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</si>
  <si>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</si>
  <si>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</si>
  <si>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</si>
  <si>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</si>
  <si>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</si>
  <si>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</si>
  <si>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</si>
  <si>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</si>
  <si>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</si>
  <si>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</si>
  <si>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</si>
  <si>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</si>
  <si>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</si>
  <si>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</si>
  <si>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</si>
  <si>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</si>
  <si>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</si>
  <si>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</si>
  <si>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</si>
  <si>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</si>
  <si>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</si>
  <si>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</si>
  <si>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</si>
  <si>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</si>
  <si>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</si>
  <si>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</si>
  <si>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</si>
  <si>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</si>
  <si>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</si>
  <si>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</si>
  <si>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</si>
  <si>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</si>
  <si>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</si>
  <si>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</si>
  <si>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</si>
  <si>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</si>
  <si>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</si>
  <si>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</si>
  <si>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</si>
  <si>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</si>
  <si>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</si>
  <si>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</si>
  <si>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</si>
  <si>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</si>
  <si>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</si>
  <si>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</si>
  <si>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</si>
  <si>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</si>
  <si>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</si>
  <si>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</si>
  <si>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</si>
  <si>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</si>
  <si>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</si>
  <si>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</si>
  <si>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</si>
  <si>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</si>
  <si>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</si>
  <si>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</si>
  <si>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</si>
  <si>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</si>
  <si>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</si>
  <si>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</si>
  <si>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</si>
  <si>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</si>
  <si>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</si>
  <si>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</si>
  <si>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</si>
  <si>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</si>
  <si>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</si>
  <si>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</si>
  <si>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</si>
  <si>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</si>
  <si>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</si>
  <si>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</si>
  <si>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</si>
  <si>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</si>
  <si>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</si>
  <si>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</si>
  <si>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</si>
  <si>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</si>
  <si>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</si>
  <si>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</si>
  <si>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</si>
  <si>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</si>
  <si>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</si>
  <si>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</si>
  <si>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</si>
  <si>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</si>
  <si>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</si>
  <si>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</si>
  <si>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</si>
  <si>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</si>
  <si>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</si>
  <si>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</si>
  <si>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</si>
  <si>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</si>
  <si>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</si>
  <si>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</si>
  <si>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</si>
  <si>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</si>
  <si>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</si>
  <si>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</si>
  <si>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</si>
  <si>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</si>
  <si>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</si>
  <si>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</si>
  <si>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</si>
  <si>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</si>
  <si>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</si>
  <si>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</si>
  <si>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</si>
  <si>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</si>
  <si>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</si>
  <si>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</si>
  <si>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</si>
  <si>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</si>
  <si>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</si>
  <si>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</si>
  <si>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</si>
  <si>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</si>
  <si>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</si>
  <si>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</si>
  <si>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</si>
  <si>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</si>
  <si>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</si>
  <si>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</si>
  <si>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</si>
  <si>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</si>
  <si>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</si>
  <si>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</si>
  <si>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</si>
  <si>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</si>
  <si>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</si>
  <si>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</si>
  <si>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</si>
  <si>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</si>
  <si>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</si>
  <si>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</si>
  <si>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</si>
  <si>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</si>
  <si>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</si>
  <si>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</si>
  <si>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</si>
  <si>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</si>
  <si>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</si>
  <si>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</si>
  <si>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</si>
  <si>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</si>
  <si>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</si>
  <si>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</si>
  <si>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</si>
  <si>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</si>
  <si>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</si>
  <si>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</si>
  <si>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</si>
  <si>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</si>
  <si>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</si>
  <si>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</si>
  <si>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</si>
  <si>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</si>
  <si>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</si>
  <si>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</si>
  <si>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</si>
  <si>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</si>
  <si>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</si>
  <si>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</si>
  <si>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</si>
  <si>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</si>
  <si>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</si>
  <si>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</si>
  <si>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</si>
  <si>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</si>
  <si>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</si>
  <si>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</si>
  <si>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</si>
  <si>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</si>
  <si>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</si>
  <si>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</si>
  <si>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</si>
  <si>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</si>
  <si>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</si>
  <si>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</si>
  <si>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</si>
  <si>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</si>
  <si>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</si>
  <si>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</si>
  <si>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</si>
  <si>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</si>
  <si>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</si>
  <si>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</si>
  <si>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</si>
  <si>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</si>
  <si>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</si>
  <si>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</si>
  <si>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</si>
  <si>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</si>
  <si>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</si>
  <si>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</si>
  <si>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</si>
  <si>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</si>
  <si>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</si>
  <si>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</si>
  <si>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</si>
  <si>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</si>
  <si>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</si>
  <si>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</si>
  <si>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</si>
  <si>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</si>
  <si>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</si>
  <si>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</si>
  <si>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</si>
  <si>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</si>
  <si>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</si>
  <si>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</si>
  <si>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</si>
  <si>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</si>
  <si>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</si>
  <si>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</si>
  <si>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</si>
  <si>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</si>
  <si>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</si>
  <si>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</si>
  <si>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</si>
  <si>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</si>
  <si>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</si>
  <si>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</si>
  <si>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</si>
  <si>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</si>
  <si>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</si>
  <si>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</si>
  <si>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</si>
  <si>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</si>
  <si>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</si>
  <si>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</si>
  <si>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</si>
  <si>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</si>
  <si>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</si>
  <si>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</si>
  <si>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</si>
  <si>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</si>
  <si>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</si>
  <si>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</si>
  <si>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</si>
  <si>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</si>
  <si>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</si>
  <si>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</si>
  <si>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</si>
  <si>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</si>
  <si>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</si>
  <si>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</si>
  <si>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</si>
  <si>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</si>
  <si>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</si>
  <si>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</si>
  <si>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</si>
  <si>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</si>
  <si>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</si>
  <si>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</si>
  <si>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</si>
  <si>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</si>
  <si>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</si>
  <si>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</si>
  <si>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</si>
  <si>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</si>
  <si>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</si>
  <si>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</si>
  <si>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</si>
  <si>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</si>
  <si>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</si>
  <si>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</si>
  <si>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</si>
  <si>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</si>
  <si>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</si>
  <si>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</si>
  <si>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</si>
  <si>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</si>
  <si>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</si>
  <si>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</si>
  <si>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</si>
  <si>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</si>
  <si>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</si>
  <si>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</si>
  <si>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</si>
  <si>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</si>
  <si>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</si>
  <si>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</si>
  <si>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</si>
  <si>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</si>
  <si>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</si>
  <si>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</si>
  <si>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</si>
  <si>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</si>
  <si>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</si>
  <si>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</si>
  <si>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</si>
  <si>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</si>
  <si>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</si>
  <si>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</si>
  <si>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</si>
  <si>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</si>
  <si>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</si>
  <si>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</si>
  <si>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</si>
  <si>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</si>
  <si>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</si>
  <si>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</si>
  <si>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</si>
  <si>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</si>
  <si>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</si>
  <si>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</si>
  <si>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</si>
  <si>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</si>
  <si>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</si>
  <si>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</si>
  <si>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</si>
  <si>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</si>
  <si>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</si>
  <si>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</si>
  <si>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</si>
  <si>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</si>
  <si>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</si>
  <si>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</si>
  <si>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</si>
  <si>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</si>
  <si>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</si>
  <si>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</si>
  <si>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</si>
  <si>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</si>
  <si>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</si>
  <si>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</si>
  <si>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</si>
  <si>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</si>
  <si>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</si>
  <si>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</si>
  <si>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</si>
  <si>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</si>
  <si>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</si>
  <si>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</si>
  <si>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</si>
  <si>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</si>
  <si>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</si>
  <si>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</si>
  <si>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</si>
  <si>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</si>
  <si>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</si>
  <si>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</si>
  <si>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</si>
  <si>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</si>
  <si>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</si>
  <si>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</si>
  <si>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</si>
  <si>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</si>
  <si>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</si>
  <si>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</si>
  <si>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</si>
  <si>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</si>
  <si>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</si>
  <si>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</si>
  <si>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</si>
  <si>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</si>
  <si>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</si>
  <si>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</si>
  <si>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</si>
  <si>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</si>
  <si>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</si>
  <si>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</si>
  <si>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</si>
  <si>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</si>
  <si>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</si>
  <si>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</si>
  <si>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</si>
  <si>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</si>
  <si>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</si>
  <si>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</si>
  <si>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</si>
  <si>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</si>
  <si>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</si>
  <si>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</si>
  <si>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</si>
  <si>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</si>
  <si>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</si>
  <si>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</si>
  <si>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</si>
  <si>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</si>
  <si>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</si>
  <si>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</si>
  <si>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</si>
  <si>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</si>
  <si>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</si>
  <si>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</si>
  <si>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</si>
  <si>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</si>
  <si>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</si>
  <si>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</si>
  <si>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</si>
  <si>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</si>
  <si>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</si>
  <si>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</si>
  <si>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</si>
  <si>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</si>
  <si>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</si>
  <si>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</si>
  <si>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</si>
  <si>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</si>
  <si>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</si>
  <si>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</si>
  <si>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</si>
  <si>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</si>
  <si>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</si>
  <si>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</si>
  <si>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</si>
  <si>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</si>
  <si>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</si>
  <si>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</si>
  <si>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</si>
  <si>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</si>
  <si>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</si>
  <si>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</si>
  <si>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</si>
  <si>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</si>
  <si>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</si>
  <si>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</si>
  <si>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</si>
  <si>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</si>
  <si>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</si>
  <si>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</si>
  <si>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</si>
  <si>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</si>
  <si>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</si>
  <si>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</si>
  <si>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</si>
  <si>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</si>
  <si>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</si>
  <si>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</si>
  <si>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</si>
  <si>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</si>
  <si>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</si>
  <si>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</si>
  <si>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</si>
  <si>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</si>
  <si>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</si>
  <si>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</si>
  <si>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</si>
  <si>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</si>
  <si>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</si>
  <si>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</si>
  <si>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</si>
  <si>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</si>
  <si>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</si>
  <si>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</si>
  <si>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</si>
  <si>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</si>
  <si>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</si>
  <si>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</si>
  <si>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</si>
  <si>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</si>
  <si>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</si>
  <si>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</si>
  <si>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</si>
  <si>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</si>
  <si>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</si>
  <si>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</si>
  <si>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</si>
  <si>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</si>
  <si>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</si>
  <si>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</si>
  <si>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</si>
  <si>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</si>
  <si>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</si>
  <si>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</si>
  <si>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</si>
  <si>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</si>
  <si>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</si>
  <si>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</si>
  <si>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</si>
  <si>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</si>
  <si>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</si>
  <si>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</si>
  <si>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</si>
  <si>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</si>
  <si>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</si>
  <si>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</si>
  <si>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</si>
  <si>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</si>
  <si>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</si>
  <si>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</si>
  <si>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</si>
  <si>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</si>
  <si>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</si>
  <si>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</si>
  <si>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</si>
  <si>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</si>
  <si>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</si>
  <si>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</si>
  <si>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</si>
  <si>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</si>
  <si>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</si>
  <si>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</si>
  <si>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</si>
  <si>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</si>
  <si>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</si>
  <si>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</si>
  <si>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</si>
  <si>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</si>
  <si>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</si>
  <si>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</si>
  <si>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</si>
  <si>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</si>
  <si>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</si>
  <si>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</si>
  <si>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</si>
  <si>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</si>
  <si>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</si>
  <si>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</si>
  <si>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</si>
  <si>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</si>
  <si>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</si>
  <si>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</si>
  <si>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</si>
  <si>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</si>
  <si>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</si>
  <si>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</si>
  <si>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</si>
  <si>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</si>
  <si>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</si>
  <si>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</si>
  <si>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</si>
  <si>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</si>
  <si>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</si>
  <si>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</si>
  <si>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</si>
  <si>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</si>
  <si>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</si>
  <si>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</si>
  <si>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</si>
  <si>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</si>
  <si>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</si>
  <si>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</si>
  <si>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</si>
  <si>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</si>
  <si>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</si>
  <si>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</si>
  <si>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</si>
  <si>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</si>
  <si>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</si>
  <si>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</si>
  <si>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</si>
  <si>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</si>
  <si>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</si>
  <si>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</si>
  <si>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</si>
  <si>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</si>
  <si>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</si>
  <si>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</si>
  <si>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</si>
  <si>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</si>
  <si>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</si>
  <si>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</si>
  <si>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</si>
  <si>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</si>
  <si>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</si>
  <si>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</si>
  <si>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</si>
  <si>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</si>
  <si>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</si>
  <si>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</si>
  <si>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</si>
  <si>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</si>
  <si>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</si>
  <si>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</si>
  <si>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</si>
  <si>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</si>
  <si>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</si>
  <si>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</si>
  <si>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</si>
  <si>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</si>
  <si>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</si>
  <si>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</si>
  <si>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</si>
  <si>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</si>
  <si>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</si>
  <si>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</si>
  <si>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</si>
  <si>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</si>
  <si>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</si>
  <si>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</si>
  <si>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</si>
  <si>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</si>
  <si>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</si>
  <si>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</si>
  <si>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</si>
  <si>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</si>
  <si>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</si>
  <si>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</si>
  <si>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</si>
  <si>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</si>
  <si>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</si>
  <si>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</si>
  <si>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</si>
  <si>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</si>
  <si>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</si>
  <si>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</si>
  <si>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</si>
  <si>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</si>
  <si>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</si>
  <si>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</si>
  <si>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</si>
  <si>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</si>
  <si>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</si>
  <si>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</si>
  <si>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</si>
  <si>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</si>
  <si>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</si>
  <si>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</si>
  <si>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</si>
  <si>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</si>
  <si>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</si>
  <si>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</si>
  <si>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</si>
  <si>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</si>
  <si>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</si>
  <si>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</si>
  <si>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</si>
  <si>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</si>
  <si>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</si>
  <si>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</si>
  <si>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</si>
  <si>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</si>
  <si>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</si>
  <si>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</si>
  <si>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</si>
  <si>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</si>
  <si>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</si>
  <si>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</si>
  <si>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</si>
  <si>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</si>
  <si>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</si>
  <si>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</si>
  <si>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</si>
  <si>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</si>
  <si>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</si>
  <si>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</si>
  <si>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</si>
  <si>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</si>
  <si>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</si>
  <si>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</si>
  <si>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</si>
  <si>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</si>
  <si>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</si>
  <si>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</si>
  <si>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</si>
  <si>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</si>
  <si>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</si>
  <si>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</si>
  <si>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</si>
  <si>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</si>
  <si>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</si>
  <si>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</si>
  <si>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</si>
  <si>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</si>
  <si>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</si>
  <si>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</si>
  <si>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</si>
  <si>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</si>
  <si>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</si>
  <si>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</si>
  <si>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</si>
  <si>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</si>
  <si>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</si>
  <si>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</si>
  <si>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</si>
  <si>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</si>
  <si>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</si>
  <si>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</si>
  <si>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</si>
  <si>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</si>
  <si>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</si>
  <si>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</si>
  <si>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</si>
  <si>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</si>
  <si>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</si>
  <si>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</si>
  <si>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</si>
  <si>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</si>
  <si>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</si>
  <si>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</si>
  <si>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</si>
  <si>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</si>
  <si>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</si>
  <si>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</si>
  <si>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</si>
  <si>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</si>
  <si>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</si>
  <si>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</si>
  <si>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</si>
  <si>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</si>
  <si>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</si>
  <si>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</si>
  <si>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</si>
  <si>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</si>
  <si>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</si>
  <si>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</si>
  <si>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</si>
  <si>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</si>
  <si>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</si>
  <si>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</si>
  <si>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</si>
  <si>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</si>
  <si>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</si>
  <si>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</si>
  <si>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</si>
  <si>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</si>
  <si>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</si>
  <si>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</si>
  <si>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</si>
  <si>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</si>
  <si>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</si>
  <si>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</si>
  <si>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</si>
  <si>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</si>
  <si>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</si>
  <si>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</si>
  <si>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</si>
  <si>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</si>
  <si>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</si>
  <si>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</si>
  <si>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</si>
  <si>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</si>
  <si>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</si>
  <si>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</si>
  <si>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</si>
  <si>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</si>
  <si>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</si>
  <si>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</si>
  <si>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</si>
  <si>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</si>
  <si>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</si>
  <si>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</si>
  <si>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</si>
  <si>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</si>
  <si>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</si>
  <si>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</si>
  <si>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</si>
  <si>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</si>
  <si>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</si>
  <si>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</si>
  <si>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</si>
  <si>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</si>
  <si>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</si>
  <si>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</si>
  <si>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</si>
  <si>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</si>
  <si>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</si>
  <si>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</si>
  <si>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</si>
  <si>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</si>
  <si>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</si>
  <si>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</si>
  <si>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</si>
  <si>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</si>
  <si>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</si>
  <si>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</si>
  <si>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</si>
  <si>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</si>
  <si>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</si>
  <si>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</si>
  <si>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</si>
  <si>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</si>
  <si>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</si>
  <si>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</si>
  <si>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</si>
  <si>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</si>
  <si>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</si>
  <si>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</si>
  <si>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</si>
  <si>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</si>
  <si>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</si>
  <si>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</si>
  <si>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</si>
  <si>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</si>
  <si>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</si>
  <si>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</si>
  <si>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</si>
  <si>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</si>
  <si>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</si>
  <si>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</si>
  <si>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</si>
  <si>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</si>
  <si>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</si>
  <si>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</si>
  <si>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</si>
  <si>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</si>
  <si>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</si>
  <si>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</si>
  <si>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</si>
  <si>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</si>
  <si>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</si>
  <si>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</si>
  <si>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</si>
  <si>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</si>
  <si>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</si>
  <si>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</si>
  <si>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</si>
  <si>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</si>
  <si>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</si>
  <si>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</si>
  <si>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</si>
  <si>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</si>
  <si>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</si>
  <si>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</si>
  <si>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</si>
  <si>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</si>
  <si>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</si>
  <si>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</si>
  <si>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</si>
  <si>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</si>
  <si>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</si>
  <si>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</si>
  <si>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</si>
  <si>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</si>
  <si>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</si>
  <si>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</si>
  <si>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</si>
  <si>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</si>
  <si>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</si>
  <si>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</si>
  <si>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</si>
  <si>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</si>
  <si>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</si>
  <si>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</si>
  <si>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</si>
  <si>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</si>
  <si>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</si>
  <si>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</si>
  <si>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</si>
  <si>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</si>
  <si>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</si>
  <si>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</si>
  <si>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</si>
  <si>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</si>
  <si>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</si>
  <si>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</si>
  <si>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</si>
  <si>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</si>
  <si>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</si>
  <si>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</si>
  <si>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</si>
  <si>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</si>
  <si>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</si>
  <si>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</si>
  <si>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</si>
  <si>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</si>
  <si>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</si>
  <si>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</si>
  <si>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</si>
  <si>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</si>
  <si>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</si>
  <si>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</si>
  <si>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</si>
  <si>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</si>
  <si>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</si>
  <si>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</si>
  <si>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</si>
  <si>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</si>
  <si>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</si>
  <si>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</si>
  <si>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</si>
  <si>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</si>
  <si>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</si>
  <si>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</si>
  <si>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</si>
  <si>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</si>
  <si>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</si>
  <si>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</si>
  <si>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</si>
  <si>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</si>
  <si>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</si>
  <si>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</si>
  <si>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</si>
  <si>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</si>
  <si>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</si>
  <si>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</si>
  <si>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</si>
  <si>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</si>
  <si>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</si>
  <si>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</si>
  <si>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</si>
  <si>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</si>
  <si>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</si>
  <si>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</si>
  <si>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</si>
  <si>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</si>
  <si>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</si>
  <si>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</si>
  <si>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</si>
  <si>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</si>
  <si>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</si>
  <si>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</si>
  <si>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</si>
  <si>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</si>
  <si>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</si>
  <si>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</si>
  <si>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</si>
  <si>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</si>
  <si>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</si>
  <si>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</si>
  <si>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</si>
  <si>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</si>
  <si>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</si>
  <si>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</si>
  <si>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</si>
  <si>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</si>
  <si>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</si>
  <si>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</si>
  <si>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</si>
  <si>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</si>
  <si>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</si>
  <si>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</si>
  <si>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</si>
  <si>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</si>
  <si>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</si>
  <si>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</si>
  <si>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</si>
  <si>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</si>
  <si>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</si>
  <si>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</si>
  <si>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</si>
  <si>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</si>
  <si>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</si>
  <si>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</si>
  <si>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</si>
  <si>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</si>
  <si>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</si>
  <si>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</si>
  <si>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</si>
  <si>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</si>
  <si>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</si>
  <si>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</si>
  <si>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</si>
  <si>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</si>
  <si>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</si>
  <si>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</si>
  <si>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</si>
  <si>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</si>
  <si>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</si>
  <si>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</si>
  <si>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</si>
  <si>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</si>
  <si>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</si>
  <si>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</si>
  <si>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</si>
  <si>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</si>
  <si>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</si>
  <si>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</si>
  <si>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</si>
  <si>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</si>
  <si>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</si>
  <si>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</si>
  <si>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</si>
  <si>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</si>
  <si>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</si>
  <si>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</si>
  <si>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</si>
  <si>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</si>
  <si>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</si>
  <si>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</si>
  <si>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</si>
  <si>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</si>
  <si>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</si>
  <si>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</si>
  <si>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</si>
  <si>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</si>
  <si>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</si>
  <si>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</si>
  <si>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</si>
  <si>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</si>
  <si>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</si>
  <si>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</si>
  <si>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</si>
  <si>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</si>
  <si>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</si>
  <si>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</si>
  <si>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</si>
  <si>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</si>
  <si>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</si>
  <si>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</si>
  <si>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</si>
  <si>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</si>
  <si>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</si>
  <si>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</si>
  <si>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</si>
  <si>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</si>
  <si>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</si>
  <si>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</si>
  <si>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</si>
  <si>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</si>
  <si>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</si>
  <si>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</si>
  <si>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</si>
  <si>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</si>
  <si>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</si>
  <si>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</si>
  <si>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</si>
  <si>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</si>
  <si>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</si>
  <si>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</si>
  <si>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</si>
  <si>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</si>
  <si>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</si>
  <si>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</si>
  <si>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</si>
  <si>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</si>
  <si>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</si>
  <si>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</si>
  <si>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</si>
  <si>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</si>
  <si>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</si>
  <si>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</si>
  <si>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</si>
  <si>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</si>
  <si>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</si>
  <si>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</si>
  <si>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</si>
  <si>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</si>
  <si>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</si>
  <si>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</si>
  <si>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</si>
  <si>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</si>
  <si>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</si>
  <si>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</si>
  <si>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</si>
  <si>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</si>
  <si>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</si>
  <si>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</si>
  <si>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</si>
  <si>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</si>
  <si>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</si>
  <si>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</si>
  <si>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</si>
  <si>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</si>
  <si>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</si>
  <si>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</si>
  <si>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</si>
  <si>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</si>
  <si>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</si>
  <si>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</si>
  <si>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</si>
  <si>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</si>
  <si>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</si>
  <si>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</si>
  <si>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</si>
  <si>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</si>
  <si>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</si>
  <si>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</si>
  <si>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</si>
  <si>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</si>
  <si>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</si>
  <si>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</si>
  <si>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</si>
  <si>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</si>
  <si>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</si>
  <si>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</si>
  <si>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</si>
  <si>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</si>
  <si>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</si>
  <si>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</si>
  <si>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</si>
  <si>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</si>
  <si>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</si>
  <si>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</si>
  <si>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</si>
  <si>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</si>
  <si>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</si>
  <si>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</si>
  <si>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</si>
  <si>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</si>
  <si>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</si>
  <si>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</si>
  <si>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</si>
  <si>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</si>
  <si>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</si>
  <si>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</si>
  <si>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</si>
  <si>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</si>
  <si>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</si>
  <si>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</si>
  <si>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</si>
  <si>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</si>
  <si>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</si>
  <si>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</si>
  <si>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</si>
  <si>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</si>
  <si>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</si>
  <si>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</si>
  <si>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</si>
  <si>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</si>
  <si>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</si>
  <si>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</si>
  <si>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</si>
  <si>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</si>
  <si>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</si>
  <si>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</si>
  <si>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</si>
  <si>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</si>
  <si>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</si>
  <si>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</si>
  <si>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</si>
  <si>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</si>
  <si>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</si>
  <si>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</si>
  <si>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</si>
  <si>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</si>
  <si>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</si>
  <si>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</si>
  <si>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</si>
  <si>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</si>
  <si>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</si>
  <si>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</si>
  <si>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</si>
  <si>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</si>
  <si>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</si>
  <si>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</si>
  <si>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</si>
  <si>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</si>
  <si>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</si>
  <si>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</si>
  <si>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</si>
  <si>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</si>
  <si>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</si>
  <si>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</si>
  <si>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</si>
  <si>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</si>
  <si>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</si>
  <si>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</si>
  <si>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</si>
  <si>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</si>
  <si>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</si>
  <si>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</si>
  <si>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</si>
  <si>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</si>
  <si>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</si>
  <si>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</si>
  <si>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</si>
  <si>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</si>
  <si>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</si>
  <si>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</si>
  <si>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</si>
  <si>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</si>
  <si>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</si>
  <si>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</si>
  <si>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</si>
  <si>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</si>
  <si>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</si>
  <si>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</si>
  <si>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</si>
  <si>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</si>
  <si>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</si>
  <si>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</si>
  <si>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</si>
  <si>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</si>
  <si>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</si>
  <si>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</si>
  <si>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</si>
  <si>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</si>
  <si>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</si>
  <si>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</si>
  <si>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</si>
  <si>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</si>
  <si>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</si>
  <si>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</si>
  <si>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</si>
  <si>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</si>
  <si>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</si>
  <si>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</si>
  <si>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</si>
  <si>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</si>
  <si>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</si>
  <si>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</si>
  <si>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</si>
  <si>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</si>
  <si>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</si>
  <si>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</si>
  <si>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</si>
  <si>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</si>
  <si>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</si>
  <si>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</si>
  <si>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</si>
  <si>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</si>
  <si>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</si>
  <si>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</si>
  <si>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</si>
  <si>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</si>
  <si>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</si>
  <si>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</si>
  <si>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</si>
  <si>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</si>
  <si>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</si>
  <si>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</si>
  <si>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</si>
  <si>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</si>
  <si>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</si>
  <si>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</si>
  <si>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</si>
  <si>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</si>
  <si>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</si>
  <si>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</si>
  <si>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</si>
  <si>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</si>
  <si>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</si>
  <si>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</si>
  <si>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</si>
  <si>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</si>
  <si>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</si>
  <si>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</si>
  <si>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</si>
  <si>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</si>
  <si>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</si>
  <si>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</si>
  <si>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</si>
  <si>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</si>
  <si>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</si>
  <si>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</si>
  <si>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</si>
  <si>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</si>
  <si>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</si>
  <si>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</si>
  <si>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</si>
  <si>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</si>
  <si>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</si>
  <si>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</si>
  <si>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</si>
  <si>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</si>
  <si>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</si>
  <si>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</si>
  <si>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</si>
  <si>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</si>
  <si>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</si>
  <si>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</si>
  <si>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</si>
  <si>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</si>
  <si>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</si>
  <si>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</si>
  <si>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</si>
  <si>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</si>
  <si>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</si>
  <si>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</si>
  <si>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</si>
  <si>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</si>
  <si>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</si>
  <si>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</si>
  <si>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</si>
  <si>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</si>
  <si>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</si>
  <si>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</si>
  <si>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</si>
  <si>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</si>
  <si>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</si>
  <si>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</si>
  <si>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</si>
  <si>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</si>
  <si>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</si>
  <si>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</si>
  <si>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</si>
  <si>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</si>
  <si>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</si>
  <si>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</si>
  <si>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</si>
  <si>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</si>
  <si>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</si>
  <si>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</si>
  <si>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</si>
  <si>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</si>
  <si>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</si>
  <si>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</si>
  <si>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</si>
  <si>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</si>
  <si>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</si>
  <si>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</si>
  <si>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</si>
  <si>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</si>
  <si>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</si>
  <si>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</si>
  <si>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</si>
  <si>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</si>
  <si>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</si>
  <si>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</si>
  <si>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</si>
  <si>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</si>
  <si>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</si>
  <si>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</si>
  <si>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</si>
  <si>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</si>
  <si>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</si>
  <si>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</si>
  <si>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</si>
  <si>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</si>
  <si>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</si>
  <si>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</si>
  <si>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</si>
  <si>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</si>
  <si>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</si>
  <si>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</si>
  <si>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</si>
  <si>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</si>
  <si>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</si>
  <si>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</si>
  <si>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</si>
  <si>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</si>
  <si>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</si>
  <si>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</si>
  <si>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</si>
  <si>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</si>
  <si>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</si>
  <si>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</si>
  <si>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</si>
  <si>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</si>
  <si>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</si>
  <si>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</si>
  <si>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</si>
  <si>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</si>
  <si>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</si>
  <si>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</si>
  <si>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</si>
  <si>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</si>
  <si>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</si>
  <si>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</si>
  <si>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</si>
  <si>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</si>
  <si>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</si>
  <si>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</si>
  <si>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</si>
  <si>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</si>
  <si>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</si>
  <si>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</si>
  <si>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</si>
  <si>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</si>
  <si>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</si>
  <si>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</si>
  <si>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</si>
  <si>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</si>
  <si>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</si>
  <si>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</si>
  <si>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</si>
  <si>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</si>
  <si>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</si>
  <si>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</si>
  <si>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</si>
  <si>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</si>
  <si>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</si>
  <si>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</si>
  <si>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</si>
  <si>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</si>
  <si>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</si>
  <si>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</si>
  <si>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</si>
  <si>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</si>
  <si>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</si>
  <si>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</si>
  <si>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</si>
  <si>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</si>
  <si>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</si>
  <si>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</si>
  <si>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</si>
  <si>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</si>
  <si>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</si>
  <si>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</si>
  <si>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</si>
  <si>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</si>
  <si>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</si>
  <si>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</si>
  <si>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</si>
  <si>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</si>
  <si>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</si>
  <si>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</si>
  <si>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</si>
  <si>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</si>
  <si>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</si>
  <si>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</si>
  <si>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</si>
  <si>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</si>
  <si>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</si>
  <si>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</si>
  <si>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</si>
  <si>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</si>
  <si>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</si>
  <si>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</si>
  <si>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</si>
  <si>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</si>
  <si>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</si>
  <si>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</si>
  <si>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</si>
  <si>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</si>
  <si>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</si>
  <si>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</si>
  <si>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</si>
  <si>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</si>
  <si>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</si>
  <si>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</si>
  <si>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</si>
  <si>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</si>
  <si>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</si>
  <si>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</si>
  <si>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</si>
  <si>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</si>
  <si>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</si>
  <si>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</si>
  <si>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</si>
  <si>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</si>
  <si>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</si>
  <si>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</si>
  <si>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</si>
  <si>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</si>
  <si>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</si>
  <si>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</si>
  <si>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</si>
  <si>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</si>
  <si>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</si>
  <si>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</si>
  <si>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</si>
  <si>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</si>
  <si>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</si>
  <si>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</si>
  <si>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</si>
  <si>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</si>
  <si>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</si>
  <si>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</si>
  <si>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</si>
  <si>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</si>
  <si>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</si>
  <si>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</si>
  <si>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</si>
  <si>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</si>
  <si>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</si>
  <si>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</si>
  <si>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</si>
  <si>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</si>
  <si>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</si>
  <si>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</si>
  <si>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</si>
  <si>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</si>
  <si>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</si>
  <si>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</si>
  <si>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</si>
  <si>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</si>
  <si>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</si>
  <si>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</si>
  <si>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</si>
  <si>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</si>
  <si>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</si>
  <si>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</si>
  <si>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</si>
  <si>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</si>
  <si>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</si>
  <si>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</si>
  <si>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</si>
  <si>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</si>
  <si>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</si>
  <si>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</si>
  <si>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</si>
  <si>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</si>
  <si>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</si>
  <si>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</si>
  <si>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</si>
  <si>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</si>
  <si>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</si>
  <si>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</si>
  <si>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</si>
  <si>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</si>
  <si>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</si>
  <si>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</si>
  <si>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</si>
  <si>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</si>
  <si>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</si>
  <si>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</si>
  <si>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</si>
  <si>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</si>
  <si>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</si>
  <si>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</si>
  <si>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</si>
  <si>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</si>
  <si>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</si>
  <si>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</si>
  <si>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</si>
  <si>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</si>
  <si>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</si>
  <si>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</si>
  <si>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</si>
  <si>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</si>
  <si>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</si>
  <si>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</si>
  <si>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</si>
  <si>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</si>
  <si>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</si>
  <si>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</si>
  <si>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</si>
  <si>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</si>
  <si>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</si>
  <si>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</si>
  <si>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</si>
  <si>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</si>
  <si>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</si>
  <si>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</si>
  <si>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</si>
  <si>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</si>
  <si>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</si>
  <si>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</si>
  <si>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</si>
  <si>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</si>
  <si>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</si>
  <si>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</si>
  <si>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</si>
  <si>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</si>
  <si>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</si>
  <si>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</si>
  <si>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</si>
  <si>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</si>
  <si>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</si>
  <si>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</si>
  <si>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</si>
  <si>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</si>
  <si>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</si>
  <si>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</si>
  <si>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</si>
  <si>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</si>
  <si>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</si>
  <si>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</si>
  <si>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</si>
  <si>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</si>
  <si>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</si>
  <si>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</si>
  <si>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</si>
  <si>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</si>
  <si>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</si>
  <si>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</si>
  <si>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</si>
  <si>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</si>
  <si>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</si>
  <si>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</si>
  <si>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</si>
  <si>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</si>
  <si>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</si>
  <si>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</si>
  <si>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</si>
  <si>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</si>
  <si>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</si>
  <si>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</si>
  <si>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</si>
  <si>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</si>
  <si>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</si>
  <si>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</si>
  <si>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</si>
  <si>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</si>
  <si>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</si>
  <si>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</si>
  <si>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</si>
  <si>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</si>
  <si>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</si>
  <si>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</si>
  <si>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</si>
  <si>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</si>
  <si>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</si>
  <si>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</si>
  <si>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</si>
  <si>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</si>
  <si>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</si>
  <si>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</si>
  <si>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</si>
  <si>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</si>
  <si>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</si>
  <si>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</si>
  <si>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</si>
  <si>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</si>
  <si>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</si>
  <si>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</si>
  <si>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</si>
  <si>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</si>
  <si>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</si>
  <si>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</si>
  <si>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</si>
  <si>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</si>
  <si>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</si>
  <si>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</si>
  <si>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</si>
  <si>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</si>
  <si>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</si>
  <si>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</si>
  <si>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</si>
  <si>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</si>
  <si>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</si>
  <si>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</si>
  <si>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</si>
  <si>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</si>
  <si>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</si>
  <si>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</si>
  <si>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</si>
  <si>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</si>
  <si>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</si>
  <si>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</si>
  <si>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</si>
  <si>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</si>
  <si>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</si>
  <si>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</si>
  <si>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</si>
  <si>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</si>
  <si>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</si>
  <si>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</si>
  <si>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</si>
  <si>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</si>
  <si>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</si>
  <si>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</si>
  <si>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</si>
  <si>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</si>
  <si>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</si>
  <si>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</si>
  <si>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</si>
  <si>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</si>
  <si>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</si>
  <si>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</si>
  <si>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</si>
  <si>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</si>
  <si>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</si>
  <si>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</si>
  <si>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</si>
  <si>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</si>
  <si>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</si>
  <si>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</si>
  <si>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</si>
  <si>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</si>
  <si>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</si>
  <si>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</si>
  <si>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</si>
  <si>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</si>
  <si>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</si>
  <si>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</si>
  <si>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</si>
  <si>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</si>
  <si>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</si>
  <si>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</si>
  <si>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</si>
  <si>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</si>
  <si>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</si>
  <si>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</si>
  <si>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</si>
  <si>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</si>
  <si>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</si>
  <si>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</si>
  <si>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</si>
  <si>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</si>
  <si>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</si>
  <si>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</si>
  <si>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</si>
  <si>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</si>
  <si>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</si>
  <si>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</si>
  <si>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</si>
  <si>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</si>
  <si>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</si>
  <si>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</si>
  <si>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</si>
  <si>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</si>
  <si>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</si>
  <si>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</si>
  <si>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</si>
  <si>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</si>
  <si>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</si>
  <si>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</si>
  <si>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</si>
  <si>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</si>
  <si>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</si>
  <si>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</si>
  <si>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</si>
  <si>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</si>
  <si>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</si>
  <si>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</si>
  <si>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</si>
  <si>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</si>
  <si>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</si>
  <si>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</si>
  <si>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</si>
  <si>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</si>
  <si>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</si>
  <si>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</si>
  <si>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</si>
  <si>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</si>
  <si>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</si>
  <si>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</si>
  <si>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</si>
  <si>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</si>
  <si>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</si>
  <si>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</si>
  <si>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</si>
  <si>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</si>
  <si>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</si>
  <si>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</si>
  <si>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</si>
  <si>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</si>
  <si>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</si>
  <si>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</si>
  <si>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</si>
  <si>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</si>
  <si>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</si>
  <si>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</si>
  <si>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</si>
  <si>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</si>
  <si>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</si>
  <si>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</si>
  <si>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</si>
  <si>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</si>
  <si>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</si>
  <si>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</si>
  <si>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</si>
  <si>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</si>
  <si>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</si>
  <si>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</si>
  <si>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</si>
  <si>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</si>
  <si>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</si>
  <si>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</si>
  <si>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</si>
  <si>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</si>
  <si>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</si>
  <si>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</si>
  <si>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</si>
  <si>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</si>
  <si>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</si>
  <si>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</si>
  <si>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</si>
  <si>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</si>
  <si>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</si>
  <si>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</si>
  <si>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</si>
  <si>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</si>
  <si>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</si>
  <si>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</si>
  <si>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</si>
  <si>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</si>
  <si>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</si>
  <si>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</si>
  <si>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</si>
  <si>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</si>
  <si>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</si>
  <si>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</si>
  <si>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</si>
  <si>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</si>
  <si>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</si>
  <si>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</si>
  <si>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</si>
  <si>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</si>
  <si>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</si>
  <si>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</si>
  <si>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</si>
  <si>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</si>
  <si>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</si>
  <si>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</si>
  <si>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</si>
  <si>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</si>
  <si>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</si>
  <si>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</si>
  <si>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</si>
  <si>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</si>
  <si>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</si>
  <si>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</si>
  <si>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</si>
  <si>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</si>
  <si>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</si>
  <si>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</si>
  <si>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</si>
  <si>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</si>
  <si>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</si>
  <si>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</si>
  <si>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</si>
  <si>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</si>
  <si>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</si>
  <si>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</si>
  <si>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</si>
  <si>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</si>
  <si>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</si>
  <si>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</si>
  <si>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</si>
  <si>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</si>
  <si>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</si>
  <si>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</si>
  <si>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</si>
  <si>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</si>
  <si>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</si>
  <si>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</si>
  <si>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</si>
  <si>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</si>
  <si>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</si>
  <si>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</si>
  <si>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</si>
  <si>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</si>
  <si>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</si>
  <si>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</si>
  <si>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</si>
  <si>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</si>
  <si>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</si>
  <si>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</si>
  <si>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</si>
  <si>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</si>
  <si>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</si>
  <si>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</si>
  <si>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</si>
  <si>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</si>
  <si>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</si>
  <si>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</si>
  <si>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</si>
  <si>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</si>
  <si>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</si>
  <si>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</si>
  <si>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</si>
  <si>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</si>
  <si>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</si>
  <si>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</si>
  <si>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</si>
  <si>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</si>
  <si>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</si>
  <si>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</si>
  <si>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</si>
  <si>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</si>
  <si>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</si>
  <si>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</si>
  <si>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</si>
  <si>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</si>
  <si>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</si>
  <si>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</si>
  <si>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</si>
  <si>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</si>
  <si>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</si>
  <si>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</si>
  <si>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</si>
  <si>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</si>
  <si>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</si>
  <si>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</si>
  <si>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</si>
  <si>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</si>
  <si>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</si>
  <si>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</si>
  <si>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</si>
  <si>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</si>
  <si>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</si>
  <si>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</si>
  <si>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</si>
  <si>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</si>
  <si>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</si>
  <si>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</si>
  <si>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</si>
  <si>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</si>
  <si>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</si>
  <si>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</si>
  <si>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</si>
  <si>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</si>
  <si>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</si>
  <si>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</si>
  <si>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</si>
  <si>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</si>
  <si>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</si>
  <si>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</si>
  <si>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</si>
  <si>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</si>
  <si>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</si>
  <si>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</si>
  <si>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</si>
  <si>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</si>
  <si>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</si>
  <si>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</si>
  <si>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</si>
  <si>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</si>
  <si>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</si>
  <si>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</si>
  <si>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</si>
  <si>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</si>
  <si>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</si>
  <si>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</si>
  <si>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</si>
  <si>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</si>
  <si>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</si>
  <si>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</si>
  <si>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</si>
  <si>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</si>
  <si>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</si>
  <si>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</si>
  <si>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</si>
  <si>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</si>
  <si>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</si>
  <si>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</si>
  <si>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</si>
  <si>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</si>
  <si>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</si>
  <si>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</si>
  <si>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</si>
  <si>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</si>
  <si>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</si>
  <si>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</si>
  <si>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</si>
  <si>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</si>
  <si>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</si>
  <si>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</si>
  <si>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</si>
  <si>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</si>
  <si>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</si>
  <si>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</si>
  <si>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</si>
  <si>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</si>
  <si>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</si>
  <si>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</si>
  <si>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</si>
  <si>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</si>
  <si>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</si>
  <si>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</si>
  <si>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</si>
  <si>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</si>
  <si>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</si>
  <si>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</si>
  <si>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</si>
  <si>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</si>
  <si>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</si>
  <si>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</si>
  <si>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</si>
  <si>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</si>
  <si>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</si>
  <si>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</si>
  <si>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</si>
  <si>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</si>
  <si>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</si>
  <si>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</si>
  <si>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</si>
  <si>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</si>
  <si>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</si>
  <si>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</si>
  <si>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</si>
  <si>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</si>
  <si>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</si>
  <si>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</si>
  <si>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</si>
  <si>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</si>
  <si>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</si>
  <si>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</si>
  <si>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</si>
  <si>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</si>
  <si>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</si>
  <si>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</si>
  <si>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</si>
  <si>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</si>
  <si>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</si>
  <si>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</si>
  <si>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</si>
  <si>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</si>
  <si>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</si>
  <si>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</si>
  <si>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</si>
  <si>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</si>
  <si>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</si>
  <si>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</si>
  <si>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</si>
  <si>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</si>
  <si>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</si>
  <si>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</si>
  <si>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</si>
  <si>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</si>
  <si>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</si>
  <si>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</si>
  <si>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</si>
  <si>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</si>
  <si>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</si>
  <si>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</si>
  <si>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</si>
  <si>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</si>
  <si>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</si>
  <si>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</si>
  <si>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</si>
  <si>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</si>
  <si>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</si>
  <si>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</si>
  <si>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</si>
  <si>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</si>
  <si>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</si>
  <si>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</si>
  <si>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</si>
  <si>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</si>
  <si>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</si>
  <si>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</si>
  <si>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</si>
  <si>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</si>
  <si>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</si>
  <si>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</si>
  <si>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</si>
  <si>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</si>
  <si>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</si>
  <si>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</si>
  <si>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</si>
  <si>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</si>
  <si>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</si>
  <si>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</si>
  <si>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</si>
  <si>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</si>
  <si>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</si>
  <si>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</si>
  <si>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</si>
  <si>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</si>
  <si>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</si>
  <si>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</si>
  <si>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</si>
  <si>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</si>
  <si>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</si>
  <si>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</si>
  <si>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</si>
  <si>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</si>
  <si>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</si>
  <si>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</si>
  <si>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</si>
  <si>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</si>
  <si>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</si>
  <si>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</si>
  <si>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</si>
  <si>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</si>
  <si>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</si>
  <si>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</si>
  <si>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</si>
  <si>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</si>
  <si>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</si>
  <si>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</si>
  <si>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</si>
  <si>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</si>
  <si>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</si>
  <si>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</si>
  <si>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</si>
  <si>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</si>
  <si>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</si>
  <si>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</si>
  <si>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</si>
  <si>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</si>
  <si>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</si>
  <si>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</si>
  <si>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</si>
  <si>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</si>
  <si>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</si>
  <si>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</si>
  <si>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</si>
  <si>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</si>
  <si>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</si>
  <si>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</si>
  <si>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</si>
  <si>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</si>
  <si>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</si>
  <si>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</si>
  <si>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</si>
  <si>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</si>
  <si>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</si>
  <si>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</si>
  <si>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</si>
  <si>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</si>
  <si>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</si>
  <si>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</si>
  <si>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</si>
  <si>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</si>
  <si>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</si>
  <si>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</si>
  <si>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</si>
  <si>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</si>
  <si>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</si>
  <si>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</si>
  <si>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</si>
  <si>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</si>
  <si>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</si>
  <si>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</si>
  <si>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</si>
  <si>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</si>
  <si>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</si>
  <si>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</si>
  <si>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</si>
  <si>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</si>
  <si>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</si>
  <si>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</si>
  <si>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</si>
  <si>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</si>
  <si>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</si>
  <si>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</si>
  <si>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</si>
  <si>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</si>
  <si>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</si>
  <si>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</si>
  <si>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</si>
  <si>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</si>
  <si>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</si>
  <si>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</si>
  <si>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</si>
  <si>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</si>
  <si>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</si>
  <si>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</si>
  <si>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</si>
  <si>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</si>
  <si>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</si>
  <si>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</si>
  <si>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</si>
  <si>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</si>
  <si>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</si>
  <si>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</si>
  <si>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</si>
  <si>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</si>
  <si>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</si>
  <si>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</si>
  <si>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</si>
  <si>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</si>
  <si>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</si>
  <si>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</si>
  <si>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</si>
  <si>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</si>
  <si>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</si>
  <si>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</si>
  <si>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</si>
  <si>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</si>
  <si>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</si>
  <si>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</si>
  <si>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</si>
  <si>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</si>
  <si>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</si>
  <si>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</si>
  <si>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</si>
  <si>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</si>
  <si>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</si>
  <si>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</si>
  <si>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</si>
  <si>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</si>
  <si>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</si>
  <si>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</si>
  <si>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</si>
  <si>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</si>
  <si>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</si>
  <si>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</si>
  <si>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</si>
  <si>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</si>
  <si>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</si>
  <si>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</si>
  <si>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</si>
  <si>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</si>
  <si>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</si>
  <si>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</si>
  <si>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</si>
  <si>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</si>
  <si>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</si>
  <si>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</si>
  <si>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</si>
  <si>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</si>
  <si>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</si>
  <si>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</si>
  <si>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</si>
  <si>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</si>
  <si>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</si>
  <si>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</si>
  <si>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</si>
  <si>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</si>
  <si>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</si>
  <si>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</si>
  <si>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</si>
  <si>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</si>
  <si>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</si>
  <si>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</si>
  <si>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</si>
  <si>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</si>
  <si>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</si>
  <si>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</si>
  <si>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</si>
  <si>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</si>
  <si>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</si>
  <si>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</si>
  <si>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</si>
  <si>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</si>
  <si>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</si>
  <si>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</si>
  <si>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</si>
  <si>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</si>
  <si>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</si>
  <si>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</si>
  <si>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</si>
  <si>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</si>
  <si>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</si>
  <si>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</si>
  <si>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</si>
  <si>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</si>
  <si>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</si>
  <si>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</si>
  <si>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</si>
  <si>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</si>
  <si>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</si>
  <si>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</si>
  <si>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</si>
  <si>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</si>
  <si>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</si>
  <si>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</si>
  <si>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</si>
  <si>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</si>
  <si>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</si>
  <si>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</si>
  <si>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</si>
  <si>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</si>
  <si>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</si>
  <si>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</si>
  <si>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</si>
  <si>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</si>
  <si>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</si>
  <si>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</si>
  <si>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</si>
  <si>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</si>
  <si>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</si>
  <si>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</si>
  <si>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</si>
  <si>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</si>
  <si>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</si>
  <si>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</si>
  <si>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</si>
  <si>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</si>
  <si>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</si>
  <si>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</si>
  <si>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</si>
  <si>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</si>
  <si>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</si>
  <si>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</si>
  <si>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</si>
  <si>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</si>
  <si>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</si>
  <si>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</si>
  <si>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</si>
  <si>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</si>
  <si>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</si>
  <si>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</si>
  <si>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</si>
  <si>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</si>
  <si>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</si>
  <si>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</si>
  <si>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</si>
  <si>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</si>
  <si>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</si>
  <si>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</si>
  <si>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</si>
  <si>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</si>
  <si>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</si>
  <si>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</si>
  <si>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</si>
  <si>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</si>
  <si>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</si>
  <si>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</si>
  <si>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</si>
  <si>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</si>
  <si>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</si>
  <si>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</si>
  <si>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</si>
  <si>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</si>
  <si>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</si>
  <si>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</si>
  <si>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</si>
  <si>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</si>
  <si>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</si>
  <si>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</si>
  <si>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</si>
  <si>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</si>
  <si>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</si>
  <si>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</si>
  <si>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</si>
  <si>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</si>
  <si>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</si>
  <si>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</si>
  <si>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</si>
  <si>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</si>
  <si>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</si>
  <si>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</si>
  <si>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</si>
  <si>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</si>
  <si>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</si>
  <si>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</si>
  <si>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</si>
  <si>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</si>
  <si>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</si>
  <si>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</si>
  <si>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</si>
  <si>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</si>
  <si>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</si>
  <si>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</si>
  <si>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</si>
  <si>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</si>
  <si>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</si>
  <si>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</si>
  <si>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</si>
  <si>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</si>
  <si>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</si>
  <si>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</si>
  <si>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</si>
  <si>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</si>
  <si>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</si>
  <si>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</si>
  <si>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</si>
  <si>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</si>
  <si>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</si>
  <si>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</si>
  <si>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</si>
  <si>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</si>
  <si>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</si>
  <si>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</si>
  <si>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</si>
  <si>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</si>
  <si>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</si>
  <si>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</si>
  <si>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</si>
  <si>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</si>
  <si>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</si>
  <si>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</si>
  <si>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</si>
  <si>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</si>
  <si>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</si>
  <si>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</si>
  <si>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</si>
  <si>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</si>
  <si>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</si>
  <si>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</si>
  <si>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</si>
  <si>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</si>
  <si>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</si>
  <si>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</si>
  <si>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</si>
  <si>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</si>
  <si>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</si>
  <si>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</si>
  <si>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</si>
  <si>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</si>
  <si>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</si>
  <si>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</si>
  <si>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</si>
  <si>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</si>
  <si>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</si>
  <si>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</si>
  <si>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</si>
  <si>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</si>
  <si>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</si>
  <si>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</si>
  <si>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</si>
  <si>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</si>
  <si>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</si>
  <si>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</si>
  <si>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</si>
  <si>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</si>
  <si>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</si>
  <si>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</si>
  <si>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</si>
  <si>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</si>
  <si>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</si>
  <si>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</si>
  <si>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</si>
  <si>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</si>
  <si>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</si>
  <si>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</si>
  <si>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</si>
  <si>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</si>
  <si>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</si>
  <si>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</si>
  <si>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</si>
  <si>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</si>
  <si>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</si>
  <si>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</si>
  <si>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</si>
  <si>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</si>
  <si>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</si>
  <si>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</si>
  <si>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</si>
  <si>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</si>
  <si>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</si>
  <si>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</si>
  <si>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</si>
  <si>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</si>
  <si>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</si>
  <si>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</si>
  <si>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</si>
  <si>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</si>
  <si>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</si>
  <si>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</si>
  <si>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</si>
  <si>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</si>
  <si>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</si>
  <si>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</si>
  <si>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</si>
  <si>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</si>
  <si>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</si>
  <si>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</si>
  <si>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</si>
  <si>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</si>
  <si>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</si>
  <si>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</si>
  <si>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</si>
  <si>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</si>
  <si>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</si>
  <si>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</si>
  <si>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</si>
  <si>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</si>
  <si>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</si>
  <si>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</si>
  <si>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</si>
  <si>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</si>
  <si>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</si>
  <si>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</si>
  <si>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</si>
  <si>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</si>
  <si>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</si>
  <si>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</si>
  <si>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</si>
  <si>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</si>
  <si>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</si>
  <si>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</si>
  <si>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</si>
  <si>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</si>
  <si>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</si>
  <si>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</si>
  <si>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</si>
  <si>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</si>
  <si>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</si>
  <si>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</si>
  <si>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</si>
  <si>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</si>
  <si>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</si>
  <si>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</si>
  <si>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</si>
  <si>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</si>
  <si>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</si>
  <si>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</si>
  <si>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</si>
  <si>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</si>
  <si>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</si>
  <si>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</si>
  <si>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</si>
  <si>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</si>
  <si>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</si>
  <si>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</si>
  <si>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</si>
  <si>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</si>
  <si>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</si>
  <si>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</si>
  <si>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</si>
  <si>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</si>
  <si>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</si>
  <si>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</si>
  <si>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</si>
  <si>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</si>
  <si>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</si>
  <si>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</si>
  <si>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</si>
  <si>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</si>
  <si>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</si>
  <si>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</si>
  <si>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</si>
  <si>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</si>
  <si>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</si>
  <si>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</si>
  <si>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</si>
  <si>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</si>
  <si>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</si>
  <si>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</si>
  <si>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</si>
  <si>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</si>
  <si>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</si>
  <si>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</si>
  <si>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</si>
  <si>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</si>
  <si>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</si>
  <si>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</si>
  <si>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</si>
  <si>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</si>
  <si>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</si>
  <si>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</si>
  <si>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</si>
  <si>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</si>
  <si>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</si>
  <si>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</si>
  <si>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</si>
  <si>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</si>
  <si>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</si>
  <si>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</si>
  <si>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</si>
  <si>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</si>
  <si>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</si>
  <si>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</si>
  <si>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</si>
  <si>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</si>
  <si>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</si>
  <si>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</si>
  <si>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</si>
  <si>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</si>
  <si>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</si>
  <si>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</si>
  <si>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</si>
  <si>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</si>
  <si>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</si>
  <si>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</si>
  <si>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</si>
  <si>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</si>
  <si>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</si>
  <si>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</si>
  <si>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</si>
  <si>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</si>
  <si>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</si>
  <si>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</si>
  <si>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</si>
  <si>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</si>
  <si>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</si>
  <si>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</si>
  <si>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</si>
  <si>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</si>
  <si>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</si>
  <si>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</si>
  <si>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</si>
  <si>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</si>
  <si>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</si>
  <si>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</si>
  <si>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</si>
  <si>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</si>
  <si>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</si>
  <si>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</si>
  <si>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</si>
  <si>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</si>
  <si>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</si>
  <si>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</si>
  <si>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</si>
  <si>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</si>
  <si>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</si>
  <si>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</si>
  <si>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</si>
  <si>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</si>
  <si>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</si>
  <si>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</si>
  <si>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</si>
  <si>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</si>
  <si>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</si>
  <si>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</si>
  <si>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</si>
  <si>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</si>
  <si>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</si>
  <si>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</si>
  <si>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</si>
  <si>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</si>
  <si>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</si>
  <si>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</si>
  <si>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</si>
  <si>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</si>
  <si>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</si>
  <si>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</si>
  <si>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</si>
  <si>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</si>
  <si>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</si>
  <si>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</si>
  <si>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</si>
  <si>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</si>
  <si>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</si>
  <si>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</si>
  <si>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</si>
  <si>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</si>
  <si>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</si>
  <si>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</si>
  <si>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</si>
  <si>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</si>
  <si>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</si>
  <si>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</si>
  <si>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</si>
  <si>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</si>
  <si>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</si>
  <si>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</si>
  <si>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</si>
  <si>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</si>
  <si>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</si>
  <si>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</si>
  <si>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</si>
  <si>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</si>
  <si>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</si>
  <si>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</si>
  <si>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</si>
  <si>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</si>
  <si>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</si>
  <si>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</si>
  <si>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</si>
  <si>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</si>
  <si>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</si>
  <si>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</si>
  <si>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</si>
  <si>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</si>
  <si>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</si>
  <si>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</si>
  <si>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</si>
  <si>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</si>
  <si>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</si>
  <si>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</si>
  <si>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</si>
  <si>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</si>
  <si>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</si>
  <si>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</si>
  <si>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</si>
  <si>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</si>
  <si>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</si>
  <si>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</si>
  <si>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</si>
  <si>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</si>
  <si>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</si>
  <si>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</si>
  <si>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</si>
  <si>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</si>
  <si>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</si>
  <si>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</si>
  <si>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</si>
  <si>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</si>
  <si>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</si>
  <si>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</si>
  <si>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</si>
  <si>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</si>
  <si>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</si>
  <si>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</si>
  <si>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</si>
  <si>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</si>
  <si>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</si>
  <si>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</si>
  <si>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</si>
  <si>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</si>
  <si>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</si>
  <si>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</si>
  <si>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</si>
  <si>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</si>
  <si>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</si>
  <si>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</si>
  <si>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</si>
  <si>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</si>
  <si>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</si>
  <si>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</si>
  <si>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</si>
  <si>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</si>
  <si>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</si>
  <si>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</si>
  <si>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</si>
  <si>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</si>
  <si>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</si>
  <si>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</si>
  <si>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</si>
  <si>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</si>
  <si>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</si>
  <si>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</si>
  <si>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</si>
  <si>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</si>
  <si>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</si>
  <si>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</si>
  <si>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</si>
  <si>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</si>
  <si>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</si>
  <si>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</si>
  <si>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</si>
  <si>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</si>
  <si>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</si>
  <si>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</si>
  <si>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</si>
  <si>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</si>
  <si>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</si>
  <si>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</si>
  <si>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</si>
  <si>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</si>
  <si>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</si>
  <si>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</si>
  <si>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</si>
  <si>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</si>
  <si>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</si>
  <si>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</si>
  <si>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</si>
  <si>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</si>
  <si>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</si>
  <si>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</si>
  <si>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</si>
  <si>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</si>
  <si>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</si>
  <si>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</si>
  <si>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</si>
  <si>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</si>
  <si>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</si>
  <si>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</si>
  <si>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</si>
  <si>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</si>
  <si>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</si>
  <si>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</si>
  <si>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</si>
  <si>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</si>
  <si>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</si>
  <si>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</si>
  <si>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</si>
  <si>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</si>
  <si>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</si>
  <si>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</si>
  <si>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</si>
  <si>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</si>
  <si>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</si>
  <si>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</si>
  <si>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</si>
  <si>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</si>
  <si>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</si>
  <si>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</si>
  <si>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</si>
  <si>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</si>
  <si>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</si>
  <si>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</si>
  <si>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</si>
  <si>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</si>
  <si>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</si>
  <si>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</si>
  <si>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</si>
  <si>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</si>
  <si>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</si>
  <si>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</si>
  <si>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</si>
  <si>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</si>
  <si>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</si>
  <si>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</si>
  <si>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</si>
  <si>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</si>
  <si>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</si>
  <si>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</si>
  <si>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</si>
  <si>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</si>
  <si>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</si>
  <si>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</si>
  <si>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</si>
  <si>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</si>
  <si>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</si>
  <si>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</si>
  <si>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</si>
  <si>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</si>
  <si>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</si>
  <si>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</si>
  <si>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</si>
  <si>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</si>
  <si>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</si>
  <si>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</si>
  <si>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</si>
  <si>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</si>
  <si>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</si>
  <si>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</si>
  <si>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</si>
  <si>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</si>
  <si>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</si>
  <si>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</si>
  <si>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</si>
  <si>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</si>
  <si>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</si>
  <si>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</si>
  <si>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</si>
  <si>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</si>
  <si>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</si>
  <si>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</si>
  <si>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</si>
  <si>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</si>
  <si>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</si>
  <si>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</si>
  <si>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</si>
  <si>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</si>
  <si>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</si>
  <si>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</si>
  <si>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</si>
  <si>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</si>
  <si>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</si>
  <si>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</si>
  <si>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</si>
  <si>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</si>
  <si>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</si>
  <si>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</si>
  <si>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</si>
  <si>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</si>
  <si>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</si>
  <si>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</si>
  <si>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</si>
  <si>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</si>
  <si>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</si>
  <si>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</si>
  <si>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</si>
  <si>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</si>
  <si>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</si>
  <si>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</si>
  <si>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</si>
  <si>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</si>
  <si>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</si>
  <si>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</si>
  <si>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</si>
  <si>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</si>
  <si>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</si>
  <si>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</si>
  <si>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</si>
  <si>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</si>
  <si>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</si>
  <si>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</si>
  <si>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</si>
  <si>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</si>
  <si>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</si>
  <si>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</si>
  <si>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</si>
  <si>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</si>
  <si>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</si>
  <si>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</si>
  <si>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</si>
  <si>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</si>
  <si>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</si>
  <si>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</si>
  <si>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</si>
  <si>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</si>
  <si>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</si>
  <si>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</si>
  <si>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</si>
  <si>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</si>
  <si>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</si>
  <si>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</si>
  <si>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</si>
  <si>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</si>
  <si>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</si>
  <si>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</si>
  <si>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</si>
  <si>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</si>
  <si>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</si>
  <si>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</si>
  <si>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</si>
  <si>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</si>
  <si>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</si>
  <si>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</si>
  <si>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</si>
  <si>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</si>
  <si>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</si>
  <si>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</si>
  <si>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</si>
  <si>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</si>
  <si>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</si>
  <si>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</si>
  <si>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</si>
  <si>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</si>
  <si>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</si>
  <si>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</si>
  <si>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</si>
  <si>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</si>
  <si>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</si>
  <si>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</si>
  <si>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</si>
  <si>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</si>
  <si>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</si>
  <si>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</si>
  <si>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</si>
  <si>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</si>
  <si>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</si>
  <si>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</si>
  <si>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</si>
  <si>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</si>
  <si>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</si>
  <si>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</si>
  <si>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</si>
  <si>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</si>
  <si>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</si>
  <si>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</si>
  <si>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</si>
  <si>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</si>
  <si>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</si>
  <si>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</si>
  <si>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</si>
  <si>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</si>
  <si>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</si>
  <si>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</si>
  <si>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</si>
  <si>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</si>
  <si>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</si>
  <si>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</si>
  <si>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</si>
  <si>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</si>
  <si>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</si>
  <si>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</si>
  <si>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</si>
  <si>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</si>
  <si>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</si>
  <si>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</si>
  <si>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</si>
  <si>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</si>
  <si>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</si>
  <si>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</si>
  <si>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</si>
  <si>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</si>
  <si>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</si>
  <si>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</si>
  <si>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</si>
  <si>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</si>
  <si>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</si>
  <si>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</si>
  <si>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</si>
  <si>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</si>
  <si>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</si>
  <si>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</si>
  <si>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</si>
  <si>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</si>
  <si>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</si>
  <si>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</si>
  <si>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</si>
  <si>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</si>
  <si>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</si>
  <si>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</si>
  <si>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</si>
  <si>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</si>
  <si>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</si>
  <si>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</si>
  <si>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</si>
  <si>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</si>
  <si>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</si>
  <si>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</si>
  <si>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</si>
  <si>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</si>
  <si>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</si>
  <si>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</si>
  <si>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</si>
  <si>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</si>
  <si>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</si>
  <si>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</si>
  <si>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</si>
  <si>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</si>
  <si>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</si>
  <si>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</si>
  <si>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</si>
  <si>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</si>
  <si>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</si>
  <si>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</si>
  <si>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</si>
  <si>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</si>
  <si>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</si>
  <si>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</si>
  <si>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</si>
  <si>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</si>
  <si>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</si>
  <si>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</si>
  <si>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</si>
  <si>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</si>
  <si>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</si>
  <si>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</si>
  <si>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</si>
  <si>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</si>
  <si>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</si>
  <si>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</si>
  <si>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</si>
  <si>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</si>
  <si>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</si>
  <si>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</si>
  <si>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</si>
  <si>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</si>
  <si>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</si>
  <si>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</si>
  <si>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</si>
  <si>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</si>
  <si>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</si>
  <si>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</si>
  <si>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</si>
  <si>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</si>
  <si>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</si>
  <si>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</si>
  <si>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</si>
  <si>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</si>
  <si>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</si>
  <si>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</si>
  <si>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</si>
  <si>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</si>
  <si>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</si>
  <si>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</si>
  <si>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</si>
  <si>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</si>
  <si>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</si>
  <si>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</si>
  <si>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</si>
  <si>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</si>
  <si>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</si>
  <si>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</si>
  <si>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</si>
  <si>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</si>
  <si>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</si>
  <si>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</si>
  <si>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</si>
  <si>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</si>
  <si>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</si>
  <si>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</si>
  <si>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</si>
  <si>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</si>
  <si>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</si>
  <si>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</si>
  <si>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</si>
  <si>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</si>
  <si>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</si>
  <si>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</si>
  <si>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</si>
  <si>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</si>
  <si>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</si>
  <si>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</si>
  <si>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</si>
  <si>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</si>
  <si>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</si>
  <si>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</si>
  <si>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</si>
  <si>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</si>
  <si>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</si>
  <si>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</si>
  <si>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</si>
  <si>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</si>
  <si>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</si>
  <si>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</si>
  <si>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</si>
  <si>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</si>
  <si>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</si>
  <si>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</si>
  <si>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</si>
  <si>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</si>
  <si>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</si>
  <si>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</si>
  <si>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</si>
  <si>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</si>
  <si>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</si>
  <si>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</si>
  <si>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</si>
  <si>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</si>
  <si>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</si>
  <si>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</si>
  <si>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</si>
  <si>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</si>
  <si>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</si>
  <si>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</si>
  <si>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</si>
  <si>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</si>
  <si>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</si>
  <si>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</si>
  <si>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</si>
  <si>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</si>
  <si>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</si>
  <si>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</si>
  <si>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</si>
  <si>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</si>
  <si>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</si>
  <si>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</si>
  <si>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</si>
  <si>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</si>
  <si>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</si>
  <si>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</si>
  <si>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</si>
  <si>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</si>
  <si>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</si>
  <si>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</si>
  <si>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</si>
  <si>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</si>
  <si>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</si>
  <si>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</si>
  <si>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</si>
  <si>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</si>
  <si>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</si>
  <si>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</si>
  <si>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</si>
  <si>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</si>
  <si>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</si>
  <si>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</si>
  <si>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</si>
  <si>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</si>
  <si>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</si>
  <si>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</si>
  <si>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</si>
  <si>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</si>
  <si>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</si>
  <si>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</si>
  <si>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</si>
  <si>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</si>
  <si>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</si>
  <si>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</si>
  <si>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</si>
  <si>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</si>
  <si>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</si>
  <si>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</si>
  <si>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</si>
  <si>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</si>
  <si>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</si>
  <si>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</si>
  <si>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</si>
  <si>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</si>
  <si>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</si>
  <si>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</si>
  <si>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</si>
  <si>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</si>
  <si>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</si>
  <si>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</si>
  <si>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</si>
  <si>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</si>
  <si>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</si>
  <si>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</si>
  <si>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</si>
  <si>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</si>
  <si>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</si>
  <si>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</si>
  <si>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</si>
  <si>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</si>
  <si>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</si>
  <si>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</si>
  <si>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</si>
  <si>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</si>
  <si>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</si>
  <si>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</si>
  <si>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</si>
  <si>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</si>
  <si>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</si>
  <si>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</si>
  <si>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</si>
  <si>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</si>
  <si>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</si>
  <si>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</si>
  <si>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</si>
  <si>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</si>
  <si>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</si>
  <si>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</si>
  <si>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</si>
  <si>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</si>
  <si>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</si>
  <si>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</si>
  <si>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</si>
  <si>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</si>
  <si>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</si>
  <si>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</si>
  <si>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</si>
  <si>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</si>
  <si>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</si>
  <si>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</si>
  <si>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</si>
  <si>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</si>
  <si>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</si>
  <si>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</si>
  <si>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</si>
  <si>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</si>
  <si>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</si>
  <si>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</si>
  <si>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</si>
  <si>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</si>
  <si>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</si>
  <si>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</si>
  <si>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</si>
  <si>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</si>
  <si>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</si>
  <si>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</si>
  <si>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</si>
  <si>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</si>
  <si>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</si>
  <si>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</si>
  <si>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</si>
  <si>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</si>
  <si>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</si>
  <si>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</si>
  <si>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</si>
  <si>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</si>
  <si>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</si>
  <si>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</si>
  <si>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</si>
  <si>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</si>
  <si>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</si>
  <si>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</si>
  <si>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</si>
  <si>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</si>
  <si>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</si>
  <si>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</si>
  <si>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</si>
  <si>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</si>
  <si>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</si>
  <si>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</si>
  <si>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</si>
  <si>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</si>
  <si>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</si>
  <si>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</si>
  <si>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</si>
  <si>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</si>
  <si>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</si>
  <si>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</si>
  <si>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</si>
  <si>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</si>
  <si>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</si>
  <si>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</si>
  <si>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</si>
  <si>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</si>
  <si>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</si>
  <si>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</si>
  <si>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</si>
  <si>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</si>
  <si>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</si>
  <si>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</si>
  <si>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</si>
  <si>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</si>
  <si>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</si>
  <si>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</si>
  <si>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</si>
  <si>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</si>
  <si>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</si>
  <si>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</si>
  <si>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</si>
  <si>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</si>
  <si>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</si>
  <si>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</si>
  <si>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</si>
  <si>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</si>
  <si>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</si>
  <si>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</si>
  <si>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</si>
  <si>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</si>
  <si>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</si>
  <si>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</si>
  <si>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</si>
  <si>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</si>
  <si>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</si>
  <si>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</si>
  <si>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</si>
  <si>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</si>
  <si>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</si>
  <si>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</si>
  <si>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</si>
  <si>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</si>
  <si>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</si>
  <si>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</si>
  <si>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</si>
  <si>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</si>
  <si>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</si>
  <si>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</si>
  <si>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</si>
  <si>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</si>
  <si>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</si>
  <si>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</si>
  <si>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</si>
  <si>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</si>
  <si>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</si>
  <si>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</si>
  <si>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</si>
  <si>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</si>
  <si>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</si>
  <si>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</si>
  <si>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</si>
  <si>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</si>
  <si>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</si>
  <si>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</si>
  <si>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</si>
  <si>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</si>
  <si>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</si>
  <si>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</si>
  <si>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</si>
  <si>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</si>
  <si>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</si>
  <si>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</si>
  <si>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</si>
  <si>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</si>
  <si>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</si>
  <si>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</si>
  <si>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</si>
  <si>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</si>
  <si>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</si>
  <si>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</si>
  <si>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</si>
  <si>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</si>
  <si>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</si>
  <si>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</si>
  <si>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</si>
  <si>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</si>
  <si>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</si>
  <si>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</si>
  <si>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</si>
  <si>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</si>
  <si>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</si>
  <si>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</si>
  <si>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</si>
  <si>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</si>
  <si>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</si>
  <si>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</si>
  <si>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</si>
  <si>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</si>
  <si>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</si>
  <si>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</si>
  <si>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</si>
  <si>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</si>
  <si>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</si>
  <si>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</si>
  <si>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</si>
  <si>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</si>
  <si>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</si>
  <si>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</si>
  <si>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</si>
  <si>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</si>
  <si>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</si>
  <si>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</si>
  <si>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</si>
  <si>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</si>
  <si>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</si>
  <si>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</si>
  <si>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</si>
  <si>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</si>
  <si>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</si>
  <si>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</si>
  <si>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</si>
  <si>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</si>
  <si>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</si>
  <si>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</si>
  <si>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</si>
  <si>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</si>
  <si>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</si>
  <si>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</si>
  <si>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</si>
  <si>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</si>
  <si>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</si>
  <si>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</si>
  <si>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</si>
  <si>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</si>
  <si>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</si>
  <si>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</si>
  <si>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</si>
  <si>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</si>
  <si>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</si>
  <si>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</si>
  <si>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</si>
  <si>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</si>
  <si>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</si>
  <si>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</si>
  <si>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</si>
  <si>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</si>
  <si>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</si>
  <si>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</si>
  <si>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</si>
  <si>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</si>
  <si>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</si>
  <si>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</si>
  <si>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</si>
  <si>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</si>
  <si>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</si>
  <si>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</si>
  <si>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</si>
  <si>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</si>
  <si>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</si>
  <si>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</si>
  <si>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</si>
  <si>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</si>
  <si>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</si>
  <si>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</si>
  <si>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</si>
  <si>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</si>
  <si>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</si>
  <si>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</si>
  <si>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</si>
  <si>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</si>
  <si>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</si>
  <si>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</si>
  <si>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</si>
  <si>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</si>
  <si>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</si>
  <si>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</si>
  <si>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</si>
  <si>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</si>
  <si>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</si>
  <si>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</si>
  <si>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</si>
  <si>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</si>
  <si>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</si>
  <si>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</si>
  <si>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</si>
  <si>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</si>
  <si>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</si>
  <si>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</si>
  <si>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</si>
  <si>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</si>
  <si>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</si>
  <si>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</si>
  <si>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</si>
  <si>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</si>
  <si>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</si>
  <si>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</si>
  <si>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</si>
  <si>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</si>
  <si>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</si>
  <si>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</si>
  <si>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</si>
  <si>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</si>
  <si>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</si>
  <si>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</si>
  <si>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</si>
  <si>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</si>
  <si>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</si>
  <si>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</si>
  <si>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</si>
  <si>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</si>
  <si>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</si>
  <si>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</si>
  <si>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</si>
  <si>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</si>
  <si>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</si>
  <si>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</si>
  <si>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</si>
  <si>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</si>
  <si>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</si>
  <si>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</si>
  <si>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</si>
  <si>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</si>
  <si>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</si>
  <si>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</si>
  <si>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</si>
  <si>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</si>
  <si>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</si>
  <si>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</si>
  <si>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</si>
  <si>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</si>
  <si>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</si>
  <si>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</si>
  <si>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</si>
  <si>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</si>
  <si>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</si>
  <si>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</si>
  <si>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</si>
  <si>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</si>
  <si>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</si>
  <si>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</si>
  <si>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</si>
  <si>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</si>
  <si>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</si>
  <si>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</si>
  <si>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</si>
  <si>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</si>
  <si>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</si>
  <si>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</si>
  <si>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</si>
  <si>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</si>
  <si>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</si>
  <si>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</si>
  <si>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</si>
  <si>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</si>
  <si>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</si>
  <si>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</si>
  <si>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</si>
  <si>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</si>
  <si>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</si>
  <si>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</si>
  <si>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</si>
  <si>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</si>
  <si>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</si>
  <si>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</si>
  <si>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</si>
  <si>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</si>
  <si>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</si>
  <si>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</si>
  <si>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</si>
  <si>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</si>
  <si>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</si>
  <si>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</si>
  <si>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</si>
  <si>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</si>
  <si>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</si>
  <si>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</si>
  <si>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</si>
  <si>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</si>
  <si>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</si>
  <si>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</si>
  <si>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</si>
  <si>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</si>
  <si>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</si>
  <si>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</si>
  <si>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</si>
  <si>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</si>
  <si>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</si>
  <si>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</si>
  <si>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</si>
  <si>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</si>
  <si>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</si>
  <si>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</si>
  <si>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</si>
  <si>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</si>
  <si>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</si>
  <si>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</si>
  <si>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</si>
  <si>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</si>
  <si>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</si>
  <si>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</si>
  <si>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</si>
  <si>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</si>
  <si>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</si>
  <si>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</si>
  <si>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</si>
  <si>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</si>
  <si>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</si>
  <si>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</si>
  <si>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</si>
  <si>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</si>
  <si>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</si>
  <si>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</si>
  <si>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</si>
  <si>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</si>
  <si>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</si>
  <si>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</si>
  <si>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</si>
  <si>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</si>
  <si>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</si>
  <si>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</si>
  <si>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</si>
  <si>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</si>
  <si>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</si>
  <si>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</si>
  <si>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</si>
  <si>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</si>
  <si>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</si>
  <si>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</si>
  <si>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</si>
  <si>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</si>
  <si>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</si>
  <si>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</si>
  <si>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</si>
  <si>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</si>
  <si>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</si>
  <si>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</si>
  <si>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</si>
  <si>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</si>
  <si>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</si>
  <si>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</si>
  <si>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</si>
  <si>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</si>
  <si>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</si>
  <si>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</si>
  <si>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</si>
  <si>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</si>
  <si>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</si>
  <si>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</si>
  <si>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</si>
  <si>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</si>
  <si>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</si>
  <si>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</si>
  <si>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</si>
  <si>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</si>
  <si>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</si>
  <si>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</si>
  <si>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</si>
  <si>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</si>
  <si>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</si>
  <si>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</si>
  <si>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</si>
  <si>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</si>
  <si>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</si>
  <si>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</si>
  <si>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</si>
  <si>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</si>
  <si>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</si>
  <si>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</si>
  <si>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</si>
  <si>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</si>
  <si>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</si>
  <si>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</si>
  <si>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</si>
  <si>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</si>
  <si>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</si>
  <si>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</si>
  <si>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</si>
  <si>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</si>
  <si>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</si>
  <si>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</si>
  <si>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</si>
  <si>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</si>
  <si>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</si>
  <si>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</si>
  <si>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</si>
  <si>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</si>
  <si>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</si>
  <si>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</si>
  <si>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</si>
  <si>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</si>
  <si>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</si>
  <si>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</si>
  <si>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</si>
  <si>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</si>
  <si>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</si>
  <si>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</si>
  <si>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</si>
  <si>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</si>
  <si>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</si>
  <si>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</si>
  <si>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</si>
  <si>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</si>
  <si>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</si>
  <si>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</si>
  <si>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</si>
  <si>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</si>
  <si>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</si>
  <si>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</si>
  <si>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</si>
  <si>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</si>
  <si>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</si>
  <si>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</si>
  <si>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</si>
  <si>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</si>
  <si>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</si>
  <si>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</si>
  <si>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</si>
  <si>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</si>
  <si>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</si>
  <si>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</si>
  <si>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</si>
  <si>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</si>
  <si>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</si>
  <si>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</si>
  <si>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</si>
  <si>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</si>
  <si>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</si>
  <si>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</si>
  <si>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</si>
  <si>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</si>
  <si>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</si>
  <si>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</si>
  <si>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</si>
  <si>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</si>
  <si>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</si>
  <si>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</si>
  <si>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</si>
  <si>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</si>
  <si>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</si>
  <si>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</si>
  <si>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</si>
  <si>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</si>
  <si>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</si>
  <si>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</si>
  <si>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</si>
  <si>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</si>
  <si>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</si>
  <si>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</si>
  <si>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</si>
  <si>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</si>
  <si>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</si>
  <si>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</si>
  <si>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</si>
  <si>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</si>
  <si>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</si>
  <si>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</si>
  <si>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</si>
  <si>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</si>
  <si>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</si>
  <si>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</si>
  <si>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</si>
  <si>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</si>
  <si>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</si>
  <si>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</si>
  <si>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</si>
  <si>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</si>
  <si>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</si>
  <si>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</si>
  <si>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</si>
  <si>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</si>
  <si>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</si>
  <si>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</si>
  <si>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</si>
  <si>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</si>
  <si>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</si>
  <si>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</si>
  <si>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</si>
  <si>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</si>
  <si>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</si>
  <si>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</si>
  <si>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</si>
  <si>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</si>
  <si>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</si>
  <si>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</si>
  <si>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</si>
  <si>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</si>
  <si>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</si>
  <si>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</si>
  <si>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</si>
  <si>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</si>
  <si>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</si>
  <si>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</si>
  <si>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</si>
  <si>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</si>
  <si>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</si>
  <si>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</si>
  <si>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</si>
  <si>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</si>
  <si>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</si>
  <si>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</si>
  <si>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</si>
  <si>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</si>
  <si>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</si>
  <si>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</si>
  <si>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</si>
  <si>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</si>
  <si>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</si>
  <si>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</si>
  <si>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</si>
  <si>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</si>
  <si>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</si>
  <si>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</si>
  <si>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</si>
  <si>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</si>
  <si>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</si>
  <si>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</si>
  <si>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</si>
  <si>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</si>
  <si>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</si>
  <si>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</si>
  <si>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</si>
  <si>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</si>
  <si>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</si>
  <si>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</si>
  <si>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</si>
  <si>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</si>
  <si>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</si>
  <si>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</si>
  <si>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</si>
  <si>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</si>
  <si>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</si>
  <si>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</si>
  <si>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</si>
  <si>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</si>
  <si>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</si>
  <si>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</si>
  <si>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</si>
  <si>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</si>
  <si>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</si>
  <si>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</si>
  <si>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</si>
  <si>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</si>
  <si>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</si>
  <si>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</si>
  <si>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</si>
  <si>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</si>
  <si>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</si>
  <si>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</si>
  <si>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</si>
  <si>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</si>
  <si>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</si>
  <si>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</si>
  <si>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</si>
  <si>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</si>
  <si>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</si>
  <si>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</si>
  <si>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</si>
  <si>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</si>
  <si>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</si>
  <si>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</si>
  <si>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</si>
  <si>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</si>
  <si>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</si>
  <si>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</si>
  <si>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</si>
  <si>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</si>
  <si>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</si>
  <si>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</si>
  <si>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</si>
  <si>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</si>
  <si>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</si>
  <si>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</si>
  <si>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</si>
  <si>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</si>
  <si>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</si>
  <si>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</si>
  <si>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</si>
  <si>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</si>
  <si>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</si>
  <si>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</si>
  <si>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</si>
  <si>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</si>
  <si>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</si>
  <si>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</si>
  <si>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</si>
  <si>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</si>
  <si>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</si>
  <si>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</si>
  <si>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</si>
  <si>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</si>
  <si>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</si>
  <si>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</si>
  <si>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</si>
  <si>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</si>
  <si>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</si>
  <si>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</si>
  <si>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</si>
  <si>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</si>
  <si>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</si>
  <si>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</si>
  <si>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</si>
  <si>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</si>
  <si>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</si>
  <si>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</si>
  <si>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</si>
  <si>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</si>
  <si>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</si>
  <si>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</si>
  <si>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</si>
  <si>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</si>
  <si>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</si>
  <si>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</si>
  <si>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</si>
  <si>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</si>
  <si>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</si>
  <si>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</si>
  <si>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</si>
  <si>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</si>
  <si>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</si>
  <si>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</si>
  <si>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</si>
  <si>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</si>
  <si>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</si>
  <si>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</si>
  <si>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</si>
  <si>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</si>
  <si>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</si>
  <si>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</si>
  <si>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</si>
  <si>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</si>
  <si>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</si>
  <si>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</si>
  <si>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</si>
  <si>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</si>
  <si>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</si>
  <si>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</si>
  <si>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</si>
  <si>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</si>
  <si>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</si>
  <si>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</si>
  <si>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</si>
  <si>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</si>
  <si>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</si>
  <si>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</si>
  <si>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</si>
  <si>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</si>
  <si>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</si>
  <si>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</si>
  <si>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</si>
  <si>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</si>
  <si>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</si>
  <si>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</si>
  <si>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</si>
  <si>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</si>
  <si>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</si>
  <si>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</si>
  <si>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</si>
  <si>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</si>
  <si>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</si>
  <si>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</si>
  <si>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</si>
  <si>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</si>
  <si>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</si>
  <si>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</si>
  <si>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</si>
  <si>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</si>
  <si>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</si>
  <si>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</si>
  <si>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</si>
  <si>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</si>
  <si>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</si>
  <si>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</si>
  <si>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</si>
  <si>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</si>
  <si>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</si>
  <si>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</si>
  <si>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</si>
  <si>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</si>
  <si>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</si>
  <si>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</si>
  <si>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</si>
  <si>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</si>
  <si>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</si>
  <si>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</si>
  <si>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</si>
  <si>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</si>
  <si>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</si>
  <si>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</si>
  <si>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</si>
  <si>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</si>
  <si>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</si>
  <si>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</si>
  <si>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</si>
  <si>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</si>
  <si>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</si>
  <si>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</si>
  <si>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</si>
  <si>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</si>
  <si>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</si>
  <si>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</si>
  <si>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</si>
  <si>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</si>
  <si>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</si>
  <si>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</si>
  <si>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</si>
  <si>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</si>
  <si>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</si>
  <si>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</si>
  <si>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</si>
  <si>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</si>
  <si>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</si>
  <si>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</si>
  <si>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</si>
  <si>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</si>
  <si>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</si>
  <si>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</si>
  <si>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</si>
  <si>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</si>
  <si>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</si>
  <si>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</si>
  <si>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</si>
  <si>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</si>
  <si>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</si>
  <si>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</si>
  <si>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</si>
  <si>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</si>
  <si>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</si>
  <si>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</si>
  <si>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</si>
  <si>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</si>
  <si>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</si>
  <si>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</si>
  <si>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</si>
  <si>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</si>
  <si>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</si>
  <si>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</si>
  <si>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</si>
  <si>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</si>
  <si>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</si>
  <si>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</si>
  <si>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</si>
  <si>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</si>
  <si>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</si>
  <si>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</si>
  <si>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</si>
  <si>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</si>
  <si>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</si>
  <si>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</si>
  <si>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</si>
  <si>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</si>
  <si>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</si>
  <si>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</si>
  <si>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</si>
  <si>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</si>
  <si>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</si>
  <si>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</si>
  <si>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</si>
  <si>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</si>
  <si>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</si>
  <si>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</si>
  <si>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</si>
  <si>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</si>
  <si>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</si>
  <si>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</si>
  <si>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</si>
  <si>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</si>
  <si>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</si>
  <si>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</si>
  <si>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</si>
  <si>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</si>
  <si>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</si>
  <si>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</si>
  <si>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</si>
  <si>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</si>
  <si>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</si>
  <si>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</si>
  <si>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</si>
  <si>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</si>
  <si>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</si>
  <si>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</si>
  <si>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</si>
  <si>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</si>
  <si>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</si>
  <si>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</si>
  <si>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</si>
  <si>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</si>
  <si>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</si>
  <si>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</si>
  <si>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</si>
  <si>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</si>
  <si>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</si>
  <si>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</si>
  <si>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</si>
  <si>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</si>
  <si>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</si>
  <si>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</si>
  <si>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</si>
  <si>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</si>
  <si>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</si>
  <si>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</si>
  <si>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</si>
  <si>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</si>
  <si>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</si>
  <si>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</si>
  <si>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</si>
  <si>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</si>
  <si>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</si>
  <si>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</si>
  <si>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</si>
  <si>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</si>
  <si>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</si>
  <si>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</si>
  <si>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</si>
  <si>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</si>
  <si>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</si>
  <si>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</si>
  <si>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</si>
  <si>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</si>
  <si>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</si>
  <si>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</si>
  <si>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</si>
  <si>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</si>
  <si>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</si>
  <si>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</si>
  <si>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</si>
  <si>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</si>
  <si>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</si>
  <si>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</si>
  <si>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</si>
  <si>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</si>
  <si>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</si>
  <si>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</si>
  <si>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</si>
  <si>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</si>
  <si>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</si>
  <si>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</si>
  <si>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</si>
  <si>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</si>
  <si>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</si>
  <si>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</si>
  <si>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</si>
  <si>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</si>
  <si>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</si>
  <si>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</si>
  <si>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</si>
  <si>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</si>
  <si>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</si>
  <si>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</si>
  <si>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</si>
  <si>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</si>
  <si>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</si>
  <si>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</si>
  <si>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</si>
  <si>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</si>
  <si>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</si>
  <si>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</si>
  <si>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</si>
  <si>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</si>
  <si>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</si>
  <si>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</si>
  <si>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</si>
  <si>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</si>
  <si>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</si>
  <si>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</si>
  <si>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</si>
  <si>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</si>
  <si>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</si>
  <si>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</si>
  <si>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</si>
  <si>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</si>
  <si>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</si>
  <si>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</si>
  <si>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</si>
  <si>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</si>
  <si>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</si>
  <si>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</si>
  <si>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</si>
  <si>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</si>
  <si>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</si>
  <si>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</si>
  <si>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</si>
  <si>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</si>
  <si>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</si>
  <si>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</si>
  <si>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</si>
  <si>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</si>
  <si>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</si>
  <si>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</si>
  <si>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</si>
  <si>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</si>
  <si>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</si>
  <si>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</si>
  <si>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</si>
  <si>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</si>
  <si>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</si>
  <si>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</si>
  <si>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</si>
  <si>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</si>
  <si>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</si>
  <si>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</si>
  <si>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</si>
  <si>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</si>
  <si>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</si>
  <si>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</si>
  <si>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</si>
  <si>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</si>
  <si>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</si>
  <si>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</si>
  <si>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</si>
  <si>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</si>
  <si>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</si>
  <si>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</si>
  <si>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</si>
  <si>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</si>
  <si>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</si>
  <si>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</si>
  <si>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</si>
  <si>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</si>
  <si>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</si>
  <si>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</si>
  <si>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</si>
  <si>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</si>
  <si>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</si>
  <si>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</si>
  <si>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</si>
  <si>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</si>
  <si>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</si>
  <si>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</si>
  <si>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</si>
  <si>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</si>
  <si>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</si>
  <si>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</si>
  <si>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</si>
  <si>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</si>
  <si>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</si>
  <si>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</si>
  <si>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</si>
  <si>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</si>
  <si>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</si>
  <si>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</si>
  <si>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</si>
  <si>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</si>
  <si>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</si>
  <si>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</si>
  <si>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</si>
  <si>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</si>
  <si>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</si>
  <si>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</si>
  <si>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</si>
  <si>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</si>
  <si>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</si>
  <si>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</si>
  <si>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</si>
  <si>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</si>
  <si>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</si>
  <si>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</si>
  <si>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</si>
  <si>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</si>
  <si>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</si>
  <si>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</si>
  <si>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</si>
  <si>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</si>
  <si>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</si>
  <si>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</si>
  <si>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</si>
  <si>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</si>
  <si>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</si>
  <si>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</si>
  <si>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</si>
  <si>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</si>
  <si>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</si>
  <si>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</si>
  <si>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</si>
  <si>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</si>
  <si>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</si>
  <si>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</si>
  <si>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</si>
  <si>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</si>
  <si>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</si>
  <si>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</si>
  <si>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</si>
  <si>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</si>
  <si>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</si>
  <si>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</si>
  <si>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</si>
  <si>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</si>
  <si>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</si>
  <si>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</si>
  <si>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</si>
  <si>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</si>
  <si>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</si>
  <si>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</si>
  <si>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</si>
  <si>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</si>
  <si>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</si>
  <si>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</si>
  <si>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</si>
  <si>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</si>
  <si>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</si>
  <si>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</si>
  <si>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</si>
  <si>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</si>
  <si>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</si>
  <si>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</si>
  <si>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</si>
  <si>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</si>
  <si>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</si>
  <si>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</si>
  <si>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</si>
  <si>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</si>
  <si>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</si>
  <si>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</si>
  <si>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</si>
  <si>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</si>
  <si>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</si>
  <si>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</si>
  <si>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</si>
  <si>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</si>
  <si>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</si>
  <si>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</si>
  <si>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</si>
  <si>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</si>
  <si>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</si>
  <si>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</si>
  <si>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</si>
  <si>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</si>
  <si>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</si>
  <si>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</si>
  <si>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</si>
  <si>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</si>
  <si>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</si>
  <si>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</si>
  <si>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</si>
  <si>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</si>
  <si>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</si>
  <si>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</si>
  <si>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</si>
  <si>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</si>
  <si>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</si>
  <si>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</si>
  <si>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</si>
  <si>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</si>
  <si>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</si>
  <si>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</si>
  <si>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</si>
  <si>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</si>
  <si>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</si>
  <si>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</si>
  <si>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</si>
  <si>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</si>
  <si>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</si>
  <si>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</si>
  <si>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</si>
  <si>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</si>
  <si>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</si>
  <si>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</si>
  <si>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</si>
  <si>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</si>
  <si>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</si>
  <si>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</si>
  <si>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</si>
  <si>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</si>
  <si>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</si>
  <si>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</si>
  <si>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</si>
  <si>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</si>
  <si>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</si>
  <si>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</si>
  <si>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</si>
  <si>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</si>
  <si>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</si>
  <si>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</si>
  <si>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</si>
  <si>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</si>
  <si>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</si>
  <si>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</si>
  <si>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</si>
  <si>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</si>
  <si>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</si>
  <si>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</si>
  <si>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</si>
  <si>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</si>
  <si>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</si>
  <si>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</si>
  <si>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</si>
  <si>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</si>
  <si>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</si>
  <si>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</si>
  <si>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</si>
  <si>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</si>
  <si>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</si>
  <si>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</si>
  <si>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</si>
  <si>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</si>
  <si>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</si>
  <si>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</si>
  <si>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</si>
  <si>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</si>
  <si>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</si>
  <si>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</si>
  <si>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</si>
  <si>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</si>
  <si>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</si>
  <si>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</si>
  <si>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</si>
  <si>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</si>
  <si>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</si>
  <si>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</si>
  <si>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</si>
  <si>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</si>
  <si>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</si>
  <si>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</si>
  <si>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</si>
  <si>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</si>
  <si>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</si>
  <si>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</si>
  <si>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</si>
  <si>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</si>
  <si>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</si>
  <si>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</si>
  <si>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</si>
  <si>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</si>
  <si>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</si>
  <si>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</si>
  <si>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</si>
  <si>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</si>
  <si>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</si>
  <si>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</si>
  <si>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</si>
  <si>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</si>
  <si>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</si>
  <si>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</si>
  <si>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</si>
  <si>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</si>
  <si>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</si>
  <si>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</si>
  <si>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</si>
  <si>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</si>
  <si>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</si>
  <si>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</si>
  <si>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</si>
  <si>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</si>
  <si>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</si>
  <si>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</si>
  <si>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</si>
  <si>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</si>
  <si>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</si>
  <si>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</si>
  <si>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</si>
  <si>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</si>
  <si>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</si>
  <si>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</si>
  <si>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</si>
  <si>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</si>
  <si>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</si>
  <si>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</si>
  <si>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</si>
  <si>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</si>
  <si>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</si>
  <si>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</si>
  <si>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</si>
  <si>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</si>
  <si>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</si>
  <si>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</si>
  <si>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</si>
  <si>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</si>
  <si>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</si>
  <si>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</si>
  <si>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</si>
  <si>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</si>
  <si>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</si>
  <si>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</si>
  <si>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</si>
  <si>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</si>
  <si>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</si>
  <si>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</si>
  <si>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</si>
  <si>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</si>
  <si>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</si>
  <si>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</si>
  <si>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</si>
  <si>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</si>
  <si>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</si>
  <si>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</si>
  <si>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</si>
  <si>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</si>
  <si>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</si>
  <si>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</si>
  <si>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</si>
  <si>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</si>
  <si>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</si>
  <si>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</si>
  <si>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</si>
  <si>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</si>
  <si>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</si>
  <si>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</si>
  <si>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</si>
  <si>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</si>
  <si>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</si>
  <si>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</si>
  <si>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</si>
  <si>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</si>
  <si>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</si>
  <si>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</si>
  <si>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</si>
  <si>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</si>
  <si>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</si>
  <si>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</si>
  <si>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</si>
  <si>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</si>
  <si>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</si>
  <si>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</si>
  <si>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</si>
  <si>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</si>
  <si>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</si>
  <si>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</si>
  <si>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</si>
  <si>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</si>
  <si>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</si>
  <si>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</si>
  <si>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</si>
  <si>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</si>
  <si>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</si>
  <si>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</si>
  <si>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</si>
  <si>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</si>
  <si>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</si>
  <si>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</si>
  <si>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</si>
  <si>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</si>
  <si>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</si>
  <si>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</si>
  <si>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</si>
  <si>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</si>
  <si>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</si>
  <si>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</si>
  <si>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</si>
  <si>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</si>
  <si>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</si>
  <si>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</si>
  <si>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</si>
  <si>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</si>
  <si>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</si>
  <si>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</si>
  <si>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</si>
  <si>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</si>
  <si>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</si>
  <si>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</si>
  <si>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</si>
  <si>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</si>
  <si>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</si>
  <si>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</si>
  <si>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</si>
  <si>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</si>
  <si>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</si>
  <si>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</si>
  <si>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</si>
  <si>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</si>
  <si>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</si>
  <si>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</si>
  <si>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</si>
  <si>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</si>
  <si>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</si>
  <si>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</si>
  <si>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</si>
  <si>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</si>
  <si>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</si>
  <si>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</si>
  <si>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</si>
  <si>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</si>
  <si>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</si>
  <si>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</si>
  <si>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</si>
  <si>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</si>
  <si>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</si>
  <si>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</si>
  <si>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</si>
  <si>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</si>
  <si>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</si>
  <si>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</si>
  <si>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</si>
  <si>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</si>
  <si>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</si>
  <si>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</si>
  <si>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</si>
  <si>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</si>
  <si>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</si>
  <si>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</si>
  <si>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</si>
  <si>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</si>
  <si>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</si>
  <si>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</si>
  <si>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</si>
  <si>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</si>
  <si>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</si>
  <si>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</si>
  <si>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</si>
  <si>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</si>
  <si>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</si>
  <si>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</si>
  <si>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</si>
  <si>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</si>
  <si>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</si>
  <si>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</si>
  <si>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</si>
  <si>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</si>
  <si>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</si>
  <si>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</si>
  <si>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</si>
  <si>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</si>
  <si>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</si>
  <si>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</si>
  <si>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</si>
  <si>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</si>
  <si>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</si>
  <si>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</si>
  <si>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</si>
  <si>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</si>
  <si>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</si>
  <si>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</si>
  <si>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</si>
  <si>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</si>
  <si>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</si>
  <si>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</si>
  <si>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</si>
  <si>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</si>
  <si>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</si>
  <si>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</si>
  <si>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</si>
  <si>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</si>
  <si>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</si>
  <si>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</si>
  <si>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</si>
  <si>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</si>
  <si>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</si>
  <si>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</si>
  <si>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</si>
  <si>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</si>
  <si>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</si>
  <si>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</si>
  <si>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</si>
  <si>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</si>
  <si>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</si>
  <si>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</si>
  <si>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</si>
  <si>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</si>
  <si>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</si>
  <si>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</si>
  <si>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</si>
  <si>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</si>
  <si>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</si>
  <si>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</si>
  <si>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</si>
  <si>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</si>
  <si>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</si>
  <si>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</si>
  <si>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</si>
  <si>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</si>
  <si>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</si>
  <si>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</si>
  <si>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</si>
  <si>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</si>
  <si>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</si>
  <si>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</si>
  <si>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</si>
  <si>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</si>
  <si>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</si>
  <si>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</si>
  <si>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</si>
  <si>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</si>
  <si>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</si>
  <si>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</si>
  <si>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</si>
  <si>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</si>
  <si>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</si>
  <si>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</si>
  <si>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</si>
  <si>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</si>
  <si>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</si>
  <si>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</si>
  <si>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</si>
  <si>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</si>
  <si>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</si>
  <si>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</si>
  <si>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</si>
  <si>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</si>
  <si>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</si>
  <si>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</si>
  <si>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</si>
  <si>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</si>
  <si>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</si>
  <si>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</si>
  <si>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</si>
  <si>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</si>
  <si>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</si>
  <si>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</si>
  <si>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</si>
  <si>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</si>
  <si>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</si>
  <si>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</si>
  <si>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</si>
  <si>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</si>
  <si>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</si>
  <si>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</si>
  <si>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</si>
  <si>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</si>
  <si>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</si>
  <si>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</si>
  <si>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</si>
  <si>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</si>
  <si>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</si>
  <si>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</si>
  <si>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</si>
  <si>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</si>
  <si>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</si>
  <si>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</si>
  <si>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</si>
  <si>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</si>
  <si>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</si>
  <si>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</si>
  <si>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</si>
  <si>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</si>
  <si>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</si>
  <si>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</si>
  <si>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</si>
  <si>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</si>
  <si>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</si>
  <si>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</si>
  <si>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</si>
  <si>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</si>
  <si>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</si>
  <si>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</si>
  <si>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</si>
  <si>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</si>
  <si>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</si>
  <si>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</si>
  <si>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</si>
  <si>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</si>
  <si>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</si>
  <si>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</si>
  <si>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</si>
  <si>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</si>
  <si>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</si>
  <si>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</si>
  <si>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</si>
  <si>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</si>
  <si>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</si>
  <si>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</si>
  <si>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</si>
  <si>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</si>
  <si>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</si>
  <si>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</si>
  <si>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</si>
  <si>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</si>
  <si>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</si>
  <si>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</si>
  <si>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</si>
  <si>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</si>
  <si>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</si>
  <si>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</si>
  <si>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</si>
  <si>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</si>
  <si>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</si>
  <si>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</si>
  <si>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</si>
  <si>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</si>
  <si>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</si>
  <si>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</si>
  <si>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</si>
  <si>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</si>
  <si>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</si>
  <si>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</si>
  <si>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</si>
  <si>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</si>
  <si>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</si>
  <si>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</si>
  <si>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</si>
  <si>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</si>
  <si>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</si>
  <si>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</si>
  <si>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</si>
  <si>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</si>
  <si>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</si>
  <si>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</si>
  <si>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</si>
  <si>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</si>
  <si>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</si>
  <si>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</si>
  <si>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</si>
  <si>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</si>
  <si>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</si>
  <si>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</si>
  <si>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</si>
  <si>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</si>
  <si>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</si>
  <si>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</si>
  <si>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</si>
  <si>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</si>
  <si>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</si>
  <si>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</si>
  <si>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</si>
  <si>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</si>
  <si>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</si>
  <si>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</si>
  <si>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</si>
  <si>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</si>
  <si>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</si>
  <si>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</si>
  <si>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</si>
  <si>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</si>
  <si>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</si>
  <si>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</si>
  <si>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</si>
  <si>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</si>
  <si>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</si>
  <si>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</si>
  <si>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</si>
  <si>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</si>
  <si>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</si>
  <si>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</si>
  <si>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</si>
  <si>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</si>
  <si>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</si>
  <si>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</si>
  <si>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</si>
  <si>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</si>
  <si>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</si>
  <si>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</si>
  <si>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</si>
  <si>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</si>
  <si>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</si>
  <si>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</si>
  <si>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</si>
  <si>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</si>
  <si>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</si>
  <si>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</si>
  <si>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</si>
  <si>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</si>
  <si>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</si>
  <si>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</si>
  <si>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</si>
  <si>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</si>
  <si>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</si>
  <si>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</si>
  <si>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</si>
  <si>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</si>
  <si>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</si>
  <si>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</si>
  <si>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</si>
  <si>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</si>
  <si>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</si>
  <si>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</si>
  <si>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</si>
  <si>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</si>
  <si>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</si>
  <si>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</si>
  <si>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</si>
  <si>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</si>
  <si>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</si>
  <si>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</si>
  <si>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</si>
  <si>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</si>
  <si>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</si>
  <si>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</si>
  <si>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</si>
  <si>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</si>
  <si>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</si>
  <si>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</si>
  <si>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</si>
  <si>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</si>
  <si>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</si>
  <si>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</si>
  <si>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</si>
  <si>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</si>
  <si>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</si>
  <si>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</si>
  <si>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</si>
  <si>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</si>
  <si>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</si>
  <si>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</si>
  <si>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</si>
  <si>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</si>
  <si>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</si>
  <si>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</si>
  <si>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</si>
  <si>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</si>
  <si>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</si>
  <si>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</si>
  <si>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</si>
  <si>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</si>
  <si>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</si>
  <si>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</si>
  <si>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</si>
  <si>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</si>
  <si>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</si>
  <si>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</si>
  <si>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</si>
  <si>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</si>
  <si>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</si>
  <si>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</si>
  <si>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</si>
  <si>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</si>
  <si>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</si>
  <si>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</si>
  <si>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</si>
  <si>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</si>
  <si>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</si>
  <si>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</si>
  <si>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</si>
  <si>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</si>
  <si>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</si>
  <si>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</si>
  <si>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</si>
  <si>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</si>
  <si>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</si>
  <si>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</si>
  <si>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</si>
  <si>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</si>
  <si>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</si>
  <si>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</si>
  <si>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</si>
  <si>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</si>
  <si>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</si>
  <si>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</si>
  <si>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</si>
  <si>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</si>
  <si>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</si>
  <si>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</si>
  <si>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</si>
  <si>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</si>
  <si>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</si>
  <si>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</si>
  <si>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</si>
  <si>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</si>
  <si>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</si>
  <si>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</si>
  <si>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</si>
  <si>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</si>
  <si>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</si>
  <si>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</si>
  <si>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</si>
  <si>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</si>
  <si>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</si>
  <si>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</si>
  <si>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</si>
  <si>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</si>
  <si>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</si>
  <si>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</si>
  <si>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</si>
  <si>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</si>
  <si>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</si>
  <si>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</si>
  <si>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</si>
  <si>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</si>
  <si>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</si>
  <si>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</si>
  <si>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</si>
  <si>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</si>
  <si>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</si>
  <si>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</si>
  <si>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</si>
  <si>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</si>
  <si>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</si>
  <si>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</si>
  <si>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</si>
  <si>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</si>
  <si>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</si>
  <si>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</si>
  <si>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</si>
  <si>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</si>
  <si>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</si>
  <si>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</si>
  <si>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</si>
  <si>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</si>
  <si>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</si>
  <si>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</si>
  <si>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</si>
  <si>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</si>
  <si>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</si>
  <si>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</si>
  <si>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</si>
  <si>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</si>
  <si>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</si>
  <si>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</si>
  <si>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</si>
  <si>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</si>
  <si>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</si>
  <si>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</si>
  <si>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</si>
  <si>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</si>
  <si>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</si>
  <si>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</si>
  <si>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</si>
  <si>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</si>
  <si>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</si>
  <si>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</si>
  <si>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</si>
  <si>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</si>
  <si>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</si>
  <si>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</si>
  <si>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</si>
  <si>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</si>
  <si>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</si>
  <si>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</si>
  <si>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</si>
  <si>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</si>
  <si>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</si>
  <si>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</si>
  <si>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</si>
  <si>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</si>
  <si>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</si>
  <si>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</si>
  <si>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</si>
  <si>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</si>
  <si>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</si>
  <si>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</si>
  <si>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</si>
  <si>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</si>
  <si>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</si>
  <si>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</si>
  <si>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</si>
  <si>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</si>
  <si>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</si>
  <si>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</si>
  <si>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</si>
  <si>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</si>
  <si>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</si>
  <si>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</si>
  <si>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</si>
  <si>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</si>
  <si>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</si>
  <si>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</si>
  <si>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</si>
  <si>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</si>
  <si>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</si>
  <si>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</si>
  <si>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</si>
  <si>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</si>
  <si>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</si>
  <si>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</si>
  <si>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</si>
  <si>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</si>
  <si>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</si>
  <si>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</si>
  <si>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</si>
  <si>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</si>
  <si>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</si>
  <si>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</si>
  <si>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</si>
  <si>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</si>
  <si>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</si>
  <si>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</si>
  <si>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</si>
  <si>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</si>
  <si>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</si>
  <si>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</si>
  <si>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</si>
  <si>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</si>
  <si>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</si>
  <si>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</si>
  <si>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</si>
  <si>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</si>
  <si>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</si>
  <si>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</si>
  <si>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</si>
  <si>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</si>
  <si>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</si>
  <si>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</si>
  <si>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</si>
  <si>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</si>
  <si>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</si>
  <si>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</si>
  <si>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</si>
  <si>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</si>
  <si>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</si>
  <si>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</si>
  <si>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</si>
  <si>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</si>
  <si>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</si>
  <si>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</si>
  <si>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</si>
  <si>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</si>
  <si>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</si>
  <si>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</si>
  <si>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</si>
  <si>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</si>
  <si>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</si>
  <si>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</si>
  <si>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</si>
  <si>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</si>
  <si>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</si>
  <si>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</si>
  <si>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</si>
  <si>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</si>
  <si>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</si>
  <si>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</si>
  <si>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</si>
  <si>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</si>
  <si>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</si>
  <si>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</si>
  <si>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</si>
  <si>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</si>
  <si>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</si>
  <si>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</si>
  <si>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</si>
  <si>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</si>
  <si>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</si>
  <si>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</si>
  <si>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</si>
  <si>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</si>
  <si>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</si>
  <si>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</si>
  <si>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</si>
  <si>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</si>
  <si>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</si>
  <si>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</si>
  <si>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</si>
  <si>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</si>
  <si>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</si>
  <si>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</si>
  <si>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</si>
  <si>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</si>
  <si>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</si>
  <si>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</si>
  <si>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</si>
  <si>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</si>
  <si>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</si>
  <si>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</si>
  <si>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</si>
  <si>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</si>
  <si>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</si>
  <si>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</si>
  <si>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</si>
  <si>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</si>
  <si>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</si>
  <si>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</si>
  <si>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</si>
  <si>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</si>
  <si>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</si>
  <si>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</si>
  <si>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</si>
  <si>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</si>
  <si>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</si>
  <si>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</si>
  <si>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</si>
  <si>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</si>
  <si>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</si>
  <si>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</si>
  <si>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</si>
  <si>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</si>
  <si>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</si>
  <si>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</si>
  <si>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</si>
  <si>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</si>
  <si>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</si>
  <si>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</si>
  <si>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</si>
  <si>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</si>
  <si>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</si>
  <si>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</si>
  <si>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</si>
  <si>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</si>
  <si>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</si>
  <si>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</si>
  <si>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</si>
  <si>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</si>
  <si>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</si>
  <si>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</si>
  <si>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</si>
  <si>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</si>
  <si>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</si>
  <si>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</si>
  <si>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</si>
  <si>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</si>
  <si>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</si>
  <si>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</si>
  <si>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</si>
  <si>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</si>
  <si>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</si>
  <si>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</si>
  <si>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</si>
  <si>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</si>
  <si>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</si>
  <si>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</si>
  <si>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</si>
  <si>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</si>
  <si>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</si>
  <si>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</si>
  <si>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</si>
  <si>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</si>
  <si>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</si>
  <si>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</si>
  <si>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</si>
  <si>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</si>
  <si>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</si>
  <si>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</si>
  <si>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</si>
  <si>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</si>
  <si>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</si>
  <si>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</si>
  <si>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</si>
  <si>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</si>
  <si>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</si>
  <si>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</si>
  <si>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</si>
  <si>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</si>
  <si>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</si>
  <si>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</si>
  <si>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</si>
  <si>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</si>
  <si>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</si>
  <si>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</si>
  <si>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</si>
  <si>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</si>
  <si>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</si>
  <si>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</si>
  <si>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</si>
  <si>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</si>
  <si>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</si>
  <si>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</si>
  <si>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</si>
  <si>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</si>
  <si>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</si>
  <si>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</si>
  <si>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</si>
  <si>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</si>
  <si>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</si>
  <si>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</si>
  <si>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</si>
  <si>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</si>
  <si>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</si>
  <si>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</si>
  <si>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</si>
  <si>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</si>
  <si>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</si>
  <si>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</si>
  <si>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</si>
  <si>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</si>
  <si>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</si>
  <si>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</si>
  <si>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</si>
  <si>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</si>
  <si>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</si>
  <si>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</si>
  <si>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</si>
  <si>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</si>
  <si>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</si>
  <si>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</si>
  <si>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</si>
  <si>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</si>
  <si>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</si>
  <si>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</si>
  <si>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</si>
  <si>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</si>
  <si>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</si>
  <si>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</si>
  <si>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</si>
  <si>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</si>
  <si>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</si>
  <si>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</si>
  <si>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</si>
  <si>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</si>
  <si>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</si>
  <si>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</si>
  <si>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</si>
  <si>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</si>
  <si>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</si>
  <si>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</si>
  <si>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</si>
  <si>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</si>
  <si>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</si>
  <si>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</si>
  <si>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</si>
  <si>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</si>
  <si>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</si>
  <si>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</si>
  <si>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</si>
  <si>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</si>
  <si>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</si>
  <si>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</si>
  <si>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</si>
  <si>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</si>
  <si>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</si>
  <si>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</si>
  <si>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</si>
  <si>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</si>
  <si>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</si>
  <si>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</si>
  <si>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</si>
  <si>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</si>
  <si>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</si>
  <si>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</si>
  <si>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</si>
  <si>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</si>
  <si>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</si>
  <si>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</si>
  <si>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</si>
  <si>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</si>
  <si>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</si>
  <si>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</si>
  <si>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</si>
  <si>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</si>
  <si>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</si>
  <si>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</si>
  <si>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</si>
  <si>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</si>
  <si>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</si>
  <si>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</si>
  <si>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</si>
  <si>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</si>
  <si>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</si>
  <si>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</si>
  <si>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</si>
  <si>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</si>
  <si>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</si>
  <si>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</si>
  <si>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</si>
  <si>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</si>
  <si>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</si>
  <si>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</si>
  <si>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</si>
  <si>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</si>
  <si>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</si>
  <si>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</si>
  <si>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</si>
  <si>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</si>
  <si>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</si>
  <si>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</si>
  <si>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</si>
  <si>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</si>
  <si>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</si>
  <si>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</si>
  <si>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</si>
  <si>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</si>
  <si>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</si>
  <si>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</si>
  <si>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</si>
  <si>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</si>
  <si>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</si>
  <si>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</si>
  <si>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</si>
  <si>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</si>
  <si>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</si>
  <si>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</si>
  <si>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</si>
  <si>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</si>
  <si>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</si>
  <si>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</si>
  <si>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</si>
  <si>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</si>
  <si>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</si>
  <si>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</si>
  <si>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</si>
  <si>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</si>
  <si>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</si>
  <si>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</si>
  <si>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</si>
  <si>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</si>
  <si>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</si>
  <si>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</si>
  <si>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</si>
  <si>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</si>
  <si>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</si>
  <si>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</si>
  <si>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</si>
  <si>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</si>
  <si>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</si>
  <si>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</si>
  <si>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</si>
  <si>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</si>
  <si>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</si>
  <si>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</si>
  <si>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</si>
  <si>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</si>
  <si>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</si>
  <si>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</si>
  <si>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</si>
  <si>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</si>
  <si>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</si>
  <si>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</si>
  <si>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</si>
  <si>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</si>
  <si>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</si>
  <si>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</si>
  <si>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</si>
  <si>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</si>
  <si>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</si>
  <si>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</si>
  <si>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</si>
  <si>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</si>
  <si>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</si>
  <si>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</si>
  <si>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</si>
  <si>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</si>
  <si>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</si>
  <si>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</si>
  <si>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</si>
  <si>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</si>
  <si>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</si>
  <si>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</si>
  <si>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</si>
  <si>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</si>
  <si>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</si>
  <si>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</si>
  <si>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</si>
  <si>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</si>
  <si>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</si>
  <si>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</si>
  <si>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</si>
  <si>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</si>
  <si>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</si>
  <si>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</si>
  <si>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</si>
  <si>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</si>
  <si>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</si>
  <si>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</si>
  <si>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</si>
  <si>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</si>
  <si>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</si>
  <si>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</si>
  <si>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</si>
  <si>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</si>
  <si>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</si>
  <si>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</si>
  <si>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</si>
  <si>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</si>
  <si>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</si>
  <si>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</si>
  <si>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</si>
  <si>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</si>
  <si>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</si>
  <si>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</si>
  <si>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</si>
  <si>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</si>
  <si>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</si>
  <si>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</si>
  <si>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</si>
  <si>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</si>
  <si>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</si>
  <si>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</si>
  <si>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</si>
  <si>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</si>
  <si>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</si>
  <si>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</si>
  <si>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</si>
  <si>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</si>
  <si>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</si>
  <si>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</si>
  <si>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</si>
  <si>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</si>
  <si>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</si>
  <si>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</si>
  <si>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</si>
  <si>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</si>
  <si>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</si>
  <si>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</si>
  <si>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</si>
  <si>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</si>
  <si>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</si>
  <si>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</si>
  <si>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</si>
  <si>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</si>
  <si>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</si>
  <si>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</si>
  <si>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</si>
  <si>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</si>
  <si>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</si>
  <si>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</si>
  <si>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</si>
  <si>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</si>
  <si>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</si>
  <si>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</si>
  <si>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</si>
  <si>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</si>
  <si>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</si>
  <si>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</si>
  <si>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</si>
  <si>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</si>
  <si>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</si>
  <si>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</si>
  <si>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</si>
  <si>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</si>
  <si>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</si>
  <si>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</si>
  <si>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</si>
  <si>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</si>
  <si>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</si>
  <si>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</si>
  <si>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</si>
  <si>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</si>
  <si>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</si>
  <si>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</si>
  <si>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</si>
  <si>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</si>
  <si>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</si>
  <si>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</si>
  <si>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</si>
  <si>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</si>
  <si>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</si>
  <si>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</si>
  <si>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</si>
  <si>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</si>
  <si>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</si>
  <si>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</si>
  <si>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</si>
  <si>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</si>
  <si>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</si>
  <si>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</si>
  <si>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</si>
  <si>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</si>
  <si>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</si>
  <si>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</si>
  <si>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</si>
  <si>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</si>
  <si>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</si>
  <si>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</si>
  <si>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</si>
  <si>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</si>
  <si>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</si>
  <si>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</si>
  <si>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</si>
  <si>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</si>
  <si>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</si>
  <si>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</si>
  <si>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</si>
  <si>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</si>
  <si>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</si>
  <si>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</si>
  <si>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</si>
  <si>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</si>
  <si>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</si>
  <si>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</si>
  <si>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</si>
  <si>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</si>
  <si>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</si>
  <si>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</si>
  <si>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</si>
  <si>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</si>
  <si>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</si>
  <si>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</si>
  <si>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</si>
  <si>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</si>
  <si>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</si>
  <si>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</si>
  <si>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</si>
  <si>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</si>
  <si>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</si>
  <si>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</si>
  <si>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</si>
  <si>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</si>
  <si>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</si>
  <si>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</si>
  <si>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</si>
  <si>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</si>
  <si>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</si>
  <si>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</si>
  <si>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</si>
  <si>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</si>
  <si>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</si>
  <si>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</si>
  <si>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</si>
  <si>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</si>
  <si>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</si>
  <si>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</si>
  <si>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</si>
  <si>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</si>
  <si>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</si>
  <si>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</si>
  <si>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</si>
  <si>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</si>
  <si>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</si>
  <si>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</si>
  <si>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</si>
  <si>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</si>
  <si>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</si>
  <si>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</si>
  <si>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</si>
  <si>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</si>
  <si>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</si>
  <si>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</si>
  <si>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</si>
  <si>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</si>
  <si>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</si>
  <si>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</si>
  <si>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</si>
  <si>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</si>
  <si>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</si>
  <si>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</si>
  <si>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</si>
  <si>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</si>
  <si>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</si>
  <si>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</si>
  <si>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</si>
  <si>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</si>
  <si>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</si>
  <si>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</si>
  <si>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</si>
  <si>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</si>
  <si>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</si>
  <si>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</si>
  <si>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</si>
  <si>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</si>
  <si>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</si>
  <si>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</si>
  <si>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</si>
  <si>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</si>
  <si>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</si>
  <si>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</si>
  <si>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</si>
  <si>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</si>
  <si>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</si>
  <si>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</si>
  <si>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</si>
  <si>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</si>
  <si>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</si>
  <si>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</si>
  <si>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</si>
  <si>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</si>
  <si>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</si>
  <si>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</si>
  <si>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</si>
  <si>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</si>
  <si>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</si>
  <si>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</si>
  <si>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</si>
  <si>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</si>
  <si>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</si>
  <si>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</si>
  <si>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</si>
  <si>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</si>
  <si>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</si>
  <si>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</si>
  <si>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</si>
  <si>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</si>
  <si>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</si>
  <si>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</si>
  <si>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</si>
  <si>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</si>
  <si>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</si>
  <si>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</si>
  <si>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</si>
  <si>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</si>
  <si>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</si>
  <si>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</si>
  <si>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</si>
  <si>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</si>
  <si>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</si>
  <si>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</si>
  <si>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</si>
  <si>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</si>
  <si>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</si>
  <si>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</si>
  <si>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</si>
  <si>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</si>
  <si>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</si>
  <si>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</si>
  <si>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</si>
  <si>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</si>
  <si>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</si>
  <si>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</si>
  <si>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</si>
  <si>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</si>
  <si>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</si>
  <si>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</si>
  <si>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</si>
  <si>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</si>
  <si>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</si>
  <si>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</si>
  <si>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</si>
  <si>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</si>
  <si>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</si>
  <si>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</si>
  <si>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</si>
  <si>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</si>
  <si>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</si>
  <si>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</si>
  <si>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</si>
  <si>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</si>
  <si>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</si>
  <si>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</si>
  <si>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</si>
  <si>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</si>
  <si>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</si>
  <si>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</si>
  <si>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</si>
  <si>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</si>
  <si>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</si>
  <si>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</si>
  <si>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</si>
  <si>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</si>
  <si>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</si>
  <si>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</si>
  <si>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</si>
  <si>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</si>
  <si>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</si>
  <si>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</si>
  <si>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</si>
  <si>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</si>
  <si>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</si>
  <si>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</si>
  <si>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</si>
  <si>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</si>
  <si>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</si>
  <si>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</si>
  <si>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</si>
  <si>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</si>
  <si>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</si>
  <si>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</si>
  <si>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</si>
  <si>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</si>
  <si>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</si>
  <si>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</si>
  <si>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</si>
  <si>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</si>
  <si>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</si>
  <si>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</si>
  <si>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</si>
  <si>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</si>
  <si>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</si>
  <si>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</si>
  <si>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</si>
  <si>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</si>
  <si>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</si>
  <si>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</si>
  <si>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</si>
  <si>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</si>
  <si>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</si>
  <si>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</si>
  <si>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</si>
  <si>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</si>
  <si>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</si>
  <si>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</si>
  <si>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</si>
  <si>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</si>
  <si>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</si>
  <si>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</si>
  <si>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</si>
  <si>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</si>
  <si>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</si>
  <si>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</si>
  <si>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</si>
  <si>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</si>
  <si>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</si>
  <si>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</si>
  <si>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</si>
  <si>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</si>
  <si>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</si>
  <si>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</si>
  <si>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</si>
  <si>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</si>
  <si>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</si>
  <si>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</si>
  <si>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</si>
  <si>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</si>
  <si>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</si>
  <si>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</si>
  <si>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</si>
  <si>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</si>
  <si>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</si>
  <si>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</si>
  <si>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</si>
  <si>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</si>
  <si>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</si>
  <si>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</si>
  <si>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</si>
  <si>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</si>
  <si>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</si>
  <si>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</si>
  <si>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</si>
  <si>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</si>
  <si>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</si>
  <si>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</si>
  <si>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</si>
  <si>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</si>
  <si>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</si>
  <si>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</si>
  <si>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</si>
  <si>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</si>
  <si>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</si>
  <si>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</si>
  <si>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</si>
  <si>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</si>
  <si>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</si>
  <si>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</si>
  <si>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</si>
  <si>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</si>
  <si>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</si>
  <si>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</si>
  <si>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</si>
  <si>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</si>
  <si>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</si>
  <si>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</si>
  <si>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</si>
  <si>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</si>
  <si>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</si>
  <si>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</si>
  <si>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</si>
  <si>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</si>
  <si>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</si>
  <si>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</si>
  <si>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</si>
  <si>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</si>
  <si>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</si>
  <si>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</si>
  <si>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</si>
  <si>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</si>
  <si>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</si>
  <si>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</si>
  <si>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</si>
  <si>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</si>
  <si>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</si>
  <si>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</si>
  <si>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</si>
  <si>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</si>
  <si>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</si>
  <si>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</si>
  <si>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</si>
  <si>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</si>
  <si>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</si>
  <si>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</si>
  <si>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</si>
  <si>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</si>
  <si>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</si>
  <si>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</si>
  <si>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</si>
  <si>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</si>
  <si>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</si>
  <si>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</si>
  <si>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</si>
  <si>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</si>
  <si>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</si>
  <si>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</si>
  <si>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</si>
  <si>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</si>
  <si>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</si>
  <si>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</si>
  <si>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</si>
  <si>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</si>
  <si>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</si>
  <si>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</si>
  <si>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</si>
  <si>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</si>
  <si>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</si>
  <si>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</si>
  <si>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</si>
  <si>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</si>
  <si>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</si>
  <si>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</si>
  <si>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</si>
  <si>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</si>
  <si>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</si>
  <si>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</si>
  <si>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</si>
  <si>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</si>
  <si>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</si>
  <si>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</si>
  <si>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</si>
  <si>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</si>
  <si>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</si>
  <si>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</si>
  <si>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</si>
  <si>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</si>
  <si>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</si>
  <si>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</si>
  <si>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</si>
  <si>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</si>
  <si>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</si>
  <si>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</si>
  <si>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</si>
  <si>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</si>
  <si>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</si>
  <si>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</si>
  <si>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</si>
  <si>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</si>
  <si>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</si>
  <si>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</si>
  <si>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</si>
  <si>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</si>
  <si>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</si>
  <si>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</si>
  <si>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</si>
  <si>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</si>
  <si>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</si>
  <si>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</si>
  <si>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</si>
  <si>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</si>
  <si>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</si>
  <si>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</si>
  <si>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</si>
  <si>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</si>
  <si>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</si>
  <si>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</si>
  <si>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</si>
  <si>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</si>
  <si>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</si>
  <si>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</si>
  <si>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</si>
  <si>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</si>
  <si>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</si>
  <si>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</si>
  <si>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</si>
  <si>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</si>
  <si>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</si>
  <si>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</si>
  <si>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</si>
  <si>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</si>
  <si>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</si>
  <si>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</si>
  <si>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</si>
  <si>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</si>
  <si>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</si>
  <si>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</si>
  <si>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</si>
  <si>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</si>
  <si>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</si>
  <si>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</si>
  <si>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</si>
  <si>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</si>
  <si>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</si>
  <si>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</si>
  <si>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</si>
  <si>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</si>
  <si>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</si>
  <si>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</si>
  <si>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</si>
  <si>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</si>
  <si>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</si>
  <si>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</si>
  <si>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</si>
  <si>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</si>
  <si>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</si>
  <si>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</si>
  <si>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</si>
  <si>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</si>
  <si>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</si>
  <si>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</si>
  <si>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</si>
  <si>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</si>
  <si>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</si>
  <si>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</si>
  <si>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</si>
  <si>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</si>
  <si>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</si>
  <si>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</si>
  <si>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</si>
  <si>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</si>
  <si>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</si>
  <si>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</si>
  <si>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</si>
  <si>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</si>
  <si>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</si>
  <si>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</si>
  <si>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</si>
  <si>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</si>
  <si>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</si>
  <si>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</si>
  <si>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</si>
  <si>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</si>
  <si>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</si>
  <si>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</si>
  <si>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</si>
  <si>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</si>
  <si>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</si>
  <si>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</si>
  <si>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</si>
  <si>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</si>
  <si>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</si>
  <si>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</si>
  <si>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</si>
  <si>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</si>
  <si>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</si>
  <si>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</si>
  <si>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</si>
  <si>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</si>
  <si>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</si>
  <si>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</si>
  <si>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</si>
  <si>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</si>
  <si>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</si>
  <si>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</si>
  <si>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</si>
  <si>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</si>
  <si>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</si>
  <si>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</si>
  <si>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</si>
  <si>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</si>
  <si>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</si>
  <si>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</si>
  <si>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</si>
  <si>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</si>
  <si>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</si>
  <si>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</si>
  <si>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</si>
  <si>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</si>
  <si>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</si>
  <si>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</si>
  <si>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</si>
  <si>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</si>
  <si>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</si>
  <si>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</si>
  <si>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</si>
  <si>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</si>
  <si>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</si>
  <si>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</si>
  <si>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</si>
  <si>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</si>
  <si>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</si>
  <si>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</si>
  <si>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</si>
  <si>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</si>
  <si>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</si>
  <si>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</si>
  <si>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</si>
  <si>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</si>
  <si>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</si>
  <si>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</si>
  <si>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</si>
  <si>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</si>
  <si>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</si>
  <si>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</si>
  <si>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</si>
  <si>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</si>
  <si>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</si>
  <si>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</si>
  <si>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</si>
  <si>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</si>
  <si>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</si>
  <si>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</si>
  <si>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</si>
  <si>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</si>
  <si>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</si>
  <si>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</si>
  <si>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</si>
  <si>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</si>
  <si>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</si>
  <si>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</si>
  <si>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</si>
  <si>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</si>
  <si>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</si>
  <si>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</si>
  <si>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</si>
  <si>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</si>
  <si>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</si>
  <si>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</si>
  <si>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</si>
  <si>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</si>
  <si>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</si>
  <si>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</si>
  <si>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</si>
  <si>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</si>
  <si>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</si>
  <si>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</si>
  <si>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</si>
  <si>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</si>
  <si>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</si>
  <si>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</si>
  <si>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</si>
  <si>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</si>
  <si>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</si>
  <si>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</si>
  <si>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</si>
  <si>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</si>
  <si>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</si>
  <si>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</si>
  <si>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</si>
  <si>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</si>
  <si>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</si>
  <si>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</si>
  <si>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</si>
  <si>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</si>
  <si>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</si>
  <si>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</si>
  <si>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</si>
  <si>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</si>
  <si>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</si>
  <si>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</si>
  <si>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</si>
  <si>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</si>
  <si>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</si>
  <si>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</si>
  <si>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</si>
  <si>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</si>
  <si>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</si>
  <si>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</si>
  <si>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</si>
  <si>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</si>
  <si>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</si>
  <si>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</si>
  <si>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</si>
  <si>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</si>
  <si>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</si>
  <si>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</si>
  <si>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</si>
  <si>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</si>
  <si>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</si>
  <si>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</si>
  <si>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</si>
  <si>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</si>
  <si>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</si>
  <si>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</si>
  <si>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</si>
  <si>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</si>
  <si>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</si>
  <si>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</si>
  <si>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</si>
  <si>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</si>
  <si>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</si>
  <si>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</si>
  <si>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</si>
  <si>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</si>
  <si>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</si>
  <si>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</si>
  <si>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</si>
  <si>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</si>
  <si>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</si>
  <si>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</si>
  <si>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</si>
  <si>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</si>
  <si>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</si>
  <si>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</si>
  <si>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</si>
  <si>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</si>
  <si>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</si>
  <si>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</si>
  <si>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</si>
  <si>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</si>
  <si>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</si>
  <si>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</si>
  <si>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</si>
  <si>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</si>
  <si>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</si>
  <si>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</si>
  <si>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</si>
  <si>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</si>
  <si>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</si>
  <si>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</si>
  <si>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</si>
  <si>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</si>
  <si>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</si>
  <si>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</si>
  <si>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</si>
  <si>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</si>
  <si>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</si>
  <si>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</si>
  <si>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</si>
  <si>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</si>
  <si>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</si>
  <si>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</si>
  <si>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</si>
  <si>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</si>
  <si>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</si>
  <si>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</si>
  <si>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</si>
  <si>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</si>
  <si>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</si>
  <si>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</si>
  <si>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</si>
  <si>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</si>
  <si>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</si>
  <si>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</si>
  <si>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</si>
  <si>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</si>
  <si>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</si>
  <si>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</si>
  <si>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</si>
  <si>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</si>
  <si>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</si>
  <si>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</si>
  <si>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</si>
  <si>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</si>
  <si>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</si>
  <si>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</si>
  <si>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</si>
  <si>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</si>
  <si>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</si>
  <si>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</si>
  <si>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</si>
  <si>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</si>
  <si>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</si>
  <si>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</si>
  <si>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</si>
  <si>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</si>
  <si>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</si>
  <si>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</si>
  <si>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</si>
  <si>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</si>
  <si>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</si>
  <si>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</si>
  <si>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</si>
  <si>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</si>
  <si>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</si>
  <si>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</si>
  <si>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</si>
  <si>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</si>
  <si>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</si>
  <si>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</si>
  <si>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</si>
  <si>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</si>
  <si>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</si>
  <si>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</si>
  <si>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</si>
  <si>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</si>
  <si>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</si>
  <si>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</si>
  <si>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</si>
  <si>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</si>
  <si>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</si>
  <si>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</si>
  <si>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</si>
  <si>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</si>
  <si>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</si>
  <si>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</si>
  <si>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</si>
  <si>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</si>
  <si>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</si>
  <si>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</si>
  <si>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</si>
  <si>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</si>
  <si>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</si>
  <si>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</si>
  <si>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</si>
  <si>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</si>
  <si>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</si>
  <si>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</si>
  <si>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</si>
  <si>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</si>
  <si>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</si>
  <si>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</si>
  <si>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</si>
  <si>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</si>
  <si>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</si>
  <si>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</si>
  <si>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</si>
  <si>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</si>
  <si>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</si>
  <si>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</si>
  <si>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</si>
  <si>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</si>
  <si>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</si>
  <si>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</si>
  <si>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</si>
  <si>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</si>
  <si>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</si>
  <si>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</si>
  <si>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</si>
  <si>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</si>
  <si>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</si>
  <si>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</si>
  <si>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</si>
  <si>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</si>
  <si>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</si>
  <si>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</si>
  <si>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</si>
  <si>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</si>
  <si>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</si>
  <si>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</si>
  <si>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</si>
  <si>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</si>
  <si>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</si>
  <si>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</si>
  <si>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</si>
  <si>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</si>
  <si>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</si>
  <si>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</si>
  <si>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</si>
  <si>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</si>
  <si>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</si>
  <si>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</si>
  <si>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</si>
  <si>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</si>
  <si>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</si>
  <si>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</si>
  <si>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</si>
  <si>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</si>
  <si>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</si>
  <si>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</si>
  <si>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</si>
  <si>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</si>
  <si>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</si>
  <si>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</si>
  <si>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</si>
  <si>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</si>
  <si>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</si>
  <si>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</si>
  <si>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</si>
  <si>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</si>
  <si>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</si>
  <si>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</si>
  <si>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</si>
  <si>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</si>
  <si>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</si>
  <si>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</si>
  <si>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</si>
  <si>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</si>
  <si>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</si>
  <si>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</si>
  <si>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</si>
  <si>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</si>
  <si>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</si>
  <si>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</si>
  <si>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</si>
  <si>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</si>
  <si>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</si>
  <si>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</si>
  <si>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</si>
  <si>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</si>
  <si>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</si>
  <si>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</si>
  <si>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</si>
  <si>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</si>
  <si>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</si>
  <si>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</si>
  <si>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</si>
  <si>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</si>
  <si>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</si>
  <si>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</si>
  <si>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</si>
  <si>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</si>
  <si>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</si>
  <si>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</si>
  <si>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</si>
  <si>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</si>
  <si>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</si>
  <si>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</si>
  <si>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</si>
  <si>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</si>
  <si>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</si>
  <si>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</si>
  <si>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</si>
  <si>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</si>
  <si>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</si>
  <si>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</si>
  <si>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</si>
  <si>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</si>
  <si>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</si>
  <si>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</si>
  <si>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</si>
  <si>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</si>
  <si>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</si>
  <si>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</si>
  <si>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</si>
  <si>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</si>
  <si>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</si>
  <si>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</si>
  <si>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</si>
  <si>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</si>
  <si>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</si>
  <si>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</si>
  <si>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</si>
  <si>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</si>
  <si>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</si>
  <si>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</si>
  <si>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</si>
  <si>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</si>
  <si>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</si>
  <si>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</si>
  <si>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</si>
  <si>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</si>
  <si>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</si>
  <si>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</si>
  <si>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</si>
  <si>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</si>
  <si>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</si>
  <si>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</si>
  <si>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</si>
  <si>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</si>
  <si>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</si>
  <si>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</si>
  <si>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</si>
  <si>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</si>
  <si>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</si>
  <si>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</si>
  <si>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</si>
  <si>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</si>
  <si>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</si>
  <si>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</si>
  <si>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</si>
  <si>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</si>
  <si>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</si>
  <si>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</si>
  <si>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</si>
  <si>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</si>
  <si>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</si>
  <si>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</si>
  <si>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</si>
  <si>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</si>
  <si>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</si>
  <si>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</si>
  <si>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</si>
  <si>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</si>
  <si>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</si>
  <si>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</si>
  <si>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</si>
  <si>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</si>
  <si>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</si>
  <si>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</si>
  <si>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</si>
  <si>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</si>
  <si>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</si>
  <si>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</si>
  <si>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</si>
  <si>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</si>
  <si>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</si>
  <si>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</si>
  <si>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</si>
  <si>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</si>
  <si>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</si>
  <si>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</si>
  <si>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</si>
  <si>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</si>
  <si>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</si>
  <si>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</si>
  <si>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</si>
  <si>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</si>
  <si>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</si>
  <si>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</si>
  <si>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</si>
  <si>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</si>
  <si>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</si>
  <si>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</si>
  <si>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</si>
  <si>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</si>
  <si>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</si>
  <si>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</si>
  <si>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</si>
  <si>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</si>
  <si>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</si>
  <si>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</si>
  <si>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</si>
  <si>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</si>
  <si>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</si>
  <si>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</si>
  <si>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</si>
  <si>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</si>
  <si>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</si>
  <si>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</si>
  <si>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</si>
  <si>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</si>
  <si>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</si>
  <si>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</si>
  <si>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</si>
  <si>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</si>
  <si>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</si>
  <si>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</si>
  <si>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</si>
  <si>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</si>
  <si>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</si>
  <si>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</si>
  <si>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</si>
  <si>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</si>
  <si>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</si>
  <si>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</si>
  <si>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</si>
  <si>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</si>
  <si>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</si>
  <si>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</si>
  <si>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</si>
  <si>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</si>
  <si>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</si>
  <si>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</si>
  <si>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</si>
  <si>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</si>
  <si>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</si>
  <si>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</si>
  <si>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</si>
  <si>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</si>
  <si>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</si>
  <si>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</si>
  <si>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</si>
  <si>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</si>
  <si>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</si>
  <si>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</si>
  <si>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</si>
  <si>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</si>
  <si>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</si>
  <si>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</si>
  <si>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</si>
  <si>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</si>
  <si>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</si>
  <si>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</si>
  <si>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</si>
  <si>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</si>
  <si>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</si>
  <si>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</si>
  <si>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</si>
  <si>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</si>
  <si>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</si>
  <si>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</si>
  <si>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</si>
  <si>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</si>
  <si>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</si>
  <si>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</si>
  <si>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</si>
  <si>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</si>
  <si>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</si>
  <si>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</si>
  <si>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</si>
  <si>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</si>
  <si>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</si>
  <si>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</si>
  <si>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</si>
  <si>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</si>
  <si>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</si>
  <si>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</si>
  <si>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</si>
  <si>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</si>
  <si>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</si>
  <si>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</si>
  <si>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</si>
  <si>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</si>
  <si>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</si>
  <si>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</si>
  <si>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</si>
  <si>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</si>
  <si>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</si>
  <si>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</si>
  <si>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</si>
  <si>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</si>
  <si>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</si>
  <si>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</si>
  <si>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</si>
  <si>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</si>
  <si>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</si>
  <si>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</si>
  <si>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</si>
  <si>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</si>
  <si>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</si>
  <si>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</si>
  <si>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</si>
  <si>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</si>
  <si>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</si>
  <si>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</si>
  <si>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</si>
  <si>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</si>
  <si>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</si>
  <si>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</si>
  <si>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</si>
  <si>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</si>
  <si>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</si>
  <si>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</si>
  <si>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</si>
  <si>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</si>
  <si>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</si>
  <si>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</si>
  <si>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</si>
  <si>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</si>
  <si>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</si>
  <si>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</si>
  <si>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</si>
  <si>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</si>
  <si>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</si>
  <si>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</si>
  <si>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</si>
  <si>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</si>
  <si>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</si>
  <si>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</si>
  <si>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</si>
  <si>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</si>
  <si>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</si>
  <si>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</si>
  <si>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</si>
  <si>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</si>
  <si>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</si>
  <si>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</si>
  <si>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</si>
  <si>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</si>
  <si>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</si>
  <si>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</si>
  <si>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</si>
  <si>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</si>
  <si>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</si>
  <si>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</si>
  <si>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</si>
  <si>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</si>
  <si>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</si>
  <si>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</si>
  <si>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</si>
  <si>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</si>
  <si>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</si>
  <si>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</si>
  <si>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</si>
  <si>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</si>
  <si>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</si>
  <si>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</si>
  <si>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</si>
  <si>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</si>
  <si>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</si>
  <si>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</si>
  <si>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</si>
  <si>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</si>
  <si>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</si>
  <si>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</si>
  <si>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</si>
  <si>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</si>
  <si>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</si>
  <si>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</si>
  <si>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</si>
  <si>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</si>
  <si>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</si>
  <si>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</si>
  <si>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</si>
  <si>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</si>
  <si>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</si>
  <si>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</si>
  <si>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</si>
  <si>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</si>
  <si>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</si>
  <si>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</si>
  <si>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</si>
  <si>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</si>
  <si>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</si>
  <si>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</si>
  <si>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</si>
  <si>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</si>
  <si>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</si>
  <si>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</si>
  <si>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</si>
  <si>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</si>
  <si>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</si>
  <si>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</si>
  <si>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</si>
  <si>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</si>
  <si>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</si>
  <si>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</si>
  <si>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</si>
  <si>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</si>
  <si>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</si>
  <si>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</si>
  <si>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</si>
  <si>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</si>
  <si>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</si>
  <si>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</si>
  <si>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</si>
  <si>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</si>
  <si>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</si>
  <si>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</si>
  <si>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</si>
  <si>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</si>
  <si>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</si>
  <si>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</si>
  <si>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</si>
  <si>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</si>
  <si>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</si>
  <si>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</si>
  <si>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</si>
  <si>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</si>
  <si>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</si>
  <si>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</si>
  <si>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</si>
  <si>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</si>
  <si>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</si>
  <si>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</si>
  <si>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</si>
  <si>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</si>
  <si>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</si>
  <si>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</si>
  <si>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</si>
  <si>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</si>
  <si>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</si>
  <si>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</si>
  <si>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</si>
  <si>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</si>
  <si>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</si>
  <si>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</si>
  <si>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</si>
  <si>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</si>
  <si>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</si>
  <si>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</si>
  <si>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</si>
  <si>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</si>
  <si>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</si>
  <si>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</si>
  <si>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</si>
  <si>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</si>
  <si>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</si>
  <si>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</si>
  <si>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</si>
  <si>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</si>
  <si>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</si>
  <si>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</si>
  <si>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</si>
  <si>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</si>
  <si>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</si>
  <si>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</si>
  <si>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</si>
  <si>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</si>
  <si>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</si>
  <si>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</si>
  <si>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</si>
  <si>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</si>
  <si>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</si>
  <si>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</si>
  <si>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</si>
  <si>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</si>
  <si>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</si>
  <si>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</si>
  <si>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</si>
  <si>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</si>
  <si>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</si>
  <si>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</si>
  <si>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</si>
  <si>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</si>
  <si>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</si>
  <si>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</si>
  <si>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</si>
  <si>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</si>
  <si>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</si>
  <si>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</si>
  <si>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</si>
  <si>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</si>
  <si>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</si>
  <si>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</si>
  <si>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</si>
  <si>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</si>
  <si>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</si>
  <si>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</si>
  <si>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</si>
  <si>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</si>
  <si>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</si>
  <si>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</si>
  <si>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</si>
  <si>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</si>
  <si>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</si>
  <si>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</si>
  <si>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</si>
  <si>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</si>
  <si>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</si>
  <si>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</si>
  <si>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</si>
  <si>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</si>
  <si>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</si>
  <si>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</si>
  <si>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</si>
  <si>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</si>
  <si>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</si>
  <si>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</si>
  <si>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</si>
  <si>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</si>
  <si>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</si>
  <si>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</si>
  <si>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</si>
  <si>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</si>
  <si>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</si>
  <si>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</si>
  <si>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</si>
  <si>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</si>
  <si>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</si>
  <si>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</si>
  <si>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</si>
  <si>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</si>
  <si>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</si>
  <si>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</si>
  <si>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</si>
  <si>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</si>
  <si>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</si>
  <si>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</si>
  <si>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</si>
  <si>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</si>
  <si>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</si>
  <si>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</si>
  <si>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</si>
  <si>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</si>
  <si>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</si>
  <si>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</si>
  <si>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</si>
  <si>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</si>
  <si>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</si>
  <si>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</si>
  <si>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</si>
  <si>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</si>
  <si>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</si>
  <si>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</si>
  <si>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</si>
  <si>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</si>
  <si>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</si>
  <si>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</si>
  <si>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</si>
  <si>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</si>
  <si>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</si>
  <si>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</si>
  <si>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</si>
  <si>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</si>
  <si>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</si>
  <si>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</si>
  <si>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</si>
  <si>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</si>
  <si>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</si>
  <si>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</si>
  <si>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</si>
  <si>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</si>
  <si>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</si>
  <si>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</si>
  <si>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</si>
  <si>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</si>
  <si>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</si>
  <si>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</si>
  <si>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</si>
  <si>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</si>
  <si>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</si>
  <si>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</si>
  <si>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</si>
  <si>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</si>
  <si>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</si>
  <si>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</si>
  <si>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</si>
  <si>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</si>
  <si>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</si>
  <si>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</si>
  <si>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</si>
  <si>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</si>
  <si>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</si>
  <si>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</si>
  <si>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</si>
  <si>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</si>
  <si>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</si>
  <si>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</si>
  <si>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</si>
  <si>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</si>
  <si>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</si>
  <si>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</si>
  <si>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</si>
  <si>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</si>
  <si>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</si>
  <si>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</si>
  <si>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</si>
  <si>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</si>
  <si>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</si>
  <si>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</si>
  <si>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</si>
  <si>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</si>
  <si>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</si>
  <si>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</si>
  <si>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</si>
  <si>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</si>
  <si>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</si>
  <si>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</si>
  <si>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</si>
  <si>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</si>
  <si>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</si>
  <si>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</si>
  <si>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</si>
  <si>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</si>
  <si>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</si>
  <si>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</si>
  <si>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</si>
  <si>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</si>
  <si>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</si>
  <si>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</si>
  <si>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</si>
  <si>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</si>
  <si>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</si>
  <si>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</si>
  <si>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</si>
  <si>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</si>
  <si>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</si>
  <si>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</si>
  <si>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</si>
  <si>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</si>
  <si>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</si>
  <si>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</si>
  <si>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</si>
  <si>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</si>
  <si>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</si>
  <si>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</si>
  <si>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</si>
  <si>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</si>
  <si>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</si>
  <si>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</si>
  <si>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</si>
  <si>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</si>
  <si>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</si>
  <si>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</si>
  <si>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</si>
  <si>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</si>
  <si>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</si>
  <si>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</si>
  <si>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</si>
  <si>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</si>
  <si>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</si>
  <si>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</si>
  <si>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</si>
  <si>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</si>
  <si>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</si>
  <si>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</si>
  <si>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</si>
  <si>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</si>
  <si>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</si>
  <si>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</si>
  <si>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</si>
  <si>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</si>
  <si>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</si>
  <si>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</si>
  <si>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</si>
  <si>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</si>
  <si>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</si>
  <si>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</si>
  <si>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</si>
  <si>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</si>
  <si>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</si>
  <si>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</si>
  <si>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</si>
  <si>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</si>
  <si>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</si>
  <si>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</si>
  <si>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</si>
  <si>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</si>
  <si>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</si>
  <si>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</si>
  <si>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</si>
  <si>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</si>
  <si>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</si>
  <si>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</si>
  <si>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</si>
  <si>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</si>
  <si>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</si>
  <si>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</si>
  <si>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</si>
  <si>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</si>
  <si>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</si>
  <si>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</si>
  <si>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</si>
  <si>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</si>
  <si>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</si>
  <si>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</si>
  <si>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</si>
  <si>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</si>
  <si>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</si>
  <si>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</si>
  <si>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</si>
  <si>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</si>
  <si>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</si>
  <si>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</si>
  <si>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</si>
  <si>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</si>
  <si>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</si>
  <si>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</si>
  <si>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</si>
  <si>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</si>
  <si>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</si>
  <si>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</si>
  <si>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</si>
  <si>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</si>
  <si>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</si>
  <si>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</si>
  <si>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</si>
  <si>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</si>
  <si>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</si>
  <si>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</si>
  <si>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</si>
  <si>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</si>
  <si>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</si>
  <si>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</si>
  <si>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</si>
  <si>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</si>
  <si>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</si>
  <si>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</si>
  <si>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</si>
  <si>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</si>
  <si>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</si>
  <si>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</si>
  <si>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</si>
  <si>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</si>
  <si>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</si>
  <si>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</si>
  <si>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</si>
  <si>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</si>
  <si>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</si>
  <si>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</si>
  <si>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</si>
  <si>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</si>
  <si>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</si>
  <si>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</si>
  <si>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</si>
  <si>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</si>
  <si>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</si>
  <si>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</si>
  <si>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</si>
  <si>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</si>
  <si>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</si>
  <si>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</si>
  <si>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</si>
  <si>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</si>
  <si>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</si>
  <si>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</si>
  <si>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</si>
  <si>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</si>
  <si>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</si>
  <si>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</si>
  <si>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</si>
  <si>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</si>
  <si>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</si>
  <si>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</si>
  <si>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</si>
  <si>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</si>
  <si>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</si>
  <si>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</si>
  <si>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</si>
  <si>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</si>
  <si>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</si>
  <si>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</si>
  <si>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</si>
  <si>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</si>
  <si>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</si>
  <si>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</si>
  <si>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</si>
  <si>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</si>
  <si>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</si>
  <si>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</si>
  <si>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</si>
  <si>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</si>
  <si>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</si>
  <si>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</si>
  <si>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</si>
  <si>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</si>
  <si>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</si>
  <si>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</si>
  <si>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</si>
  <si>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</si>
  <si>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</si>
  <si>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</si>
  <si>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</si>
  <si>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</si>
  <si>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</si>
  <si>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</si>
  <si>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</si>
  <si>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</si>
  <si>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</si>
  <si>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</si>
  <si>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</si>
  <si>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</si>
  <si>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</si>
  <si>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</si>
  <si>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</si>
  <si>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</si>
  <si>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</si>
  <si>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</si>
  <si>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</si>
  <si>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</si>
  <si>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</si>
  <si>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</si>
  <si>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</si>
  <si>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</si>
  <si>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</si>
  <si>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</si>
  <si>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</si>
  <si>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</si>
  <si>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</si>
  <si>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</si>
  <si>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</si>
  <si>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</si>
  <si>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</si>
  <si>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</si>
  <si>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</si>
  <si>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</si>
  <si>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</si>
  <si>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</si>
  <si>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</si>
  <si>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</si>
  <si>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</si>
  <si>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</si>
  <si>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</si>
  <si>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</si>
  <si>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</si>
  <si>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</si>
  <si>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</si>
  <si>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</si>
  <si>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</si>
  <si>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</si>
  <si>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</si>
  <si>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</si>
  <si>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</si>
  <si>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</si>
  <si>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</si>
  <si>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</si>
  <si>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</si>
  <si>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</si>
  <si>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</si>
  <si>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</si>
  <si>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</si>
  <si>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</si>
  <si>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</si>
  <si>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</si>
  <si>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</si>
  <si>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</si>
  <si>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</si>
  <si>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</si>
  <si>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</si>
  <si>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</si>
  <si>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</si>
  <si>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</si>
  <si>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</si>
  <si>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</si>
  <si>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</si>
  <si>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</si>
  <si>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</si>
  <si>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</si>
  <si>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</si>
  <si>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</si>
  <si>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</si>
  <si>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</si>
  <si>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</si>
  <si>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</si>
  <si>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</si>
  <si>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</si>
  <si>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</si>
  <si>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</si>
  <si>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</si>
  <si>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</si>
  <si>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</si>
  <si>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</si>
  <si>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</si>
  <si>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</si>
  <si>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</si>
  <si>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</si>
  <si>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</si>
  <si>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</si>
  <si>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</si>
  <si>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</si>
  <si>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</si>
  <si>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</si>
  <si>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</si>
  <si>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</si>
  <si>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</si>
  <si>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</si>
  <si>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</si>
  <si>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</si>
  <si>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</si>
  <si>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</si>
  <si>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</si>
  <si>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</si>
  <si>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</si>
  <si>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</si>
  <si>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</si>
  <si>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</si>
  <si>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</si>
  <si>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</si>
  <si>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</si>
  <si>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</si>
  <si>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</si>
  <si>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</si>
  <si>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</si>
  <si>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</si>
  <si>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</si>
  <si>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</si>
  <si>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</si>
  <si>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</si>
  <si>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</si>
  <si>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</si>
  <si>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</si>
  <si>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</si>
  <si>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</si>
  <si>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</si>
  <si>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</si>
  <si>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</si>
  <si>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</si>
  <si>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</si>
  <si>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</si>
  <si>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</si>
  <si>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</si>
  <si>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</si>
  <si>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</si>
  <si>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</si>
  <si>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</si>
  <si>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</si>
  <si>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</si>
  <si>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</si>
  <si>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</si>
  <si>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</si>
  <si>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</si>
  <si>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</si>
  <si>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</si>
  <si>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</si>
  <si>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</si>
  <si>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</si>
  <si>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</si>
  <si>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</si>
  <si>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</si>
  <si>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</si>
  <si>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</si>
  <si>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</si>
  <si>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</si>
  <si>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</si>
  <si>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</si>
  <si>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</si>
  <si>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</si>
  <si>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</si>
  <si>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</si>
  <si>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</si>
  <si>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</si>
  <si>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</si>
  <si>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</si>
  <si>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</si>
  <si>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</si>
  <si>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</si>
  <si>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</si>
  <si>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</si>
  <si>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</si>
  <si>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</si>
  <si>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</si>
  <si>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</si>
  <si>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</si>
  <si>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</si>
  <si>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</si>
  <si>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</si>
  <si>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</si>
  <si>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</si>
  <si>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</si>
  <si>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</si>
  <si>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</si>
  <si>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</si>
  <si>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</si>
  <si>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</si>
  <si>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</si>
  <si>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</si>
  <si>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</si>
  <si>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</si>
  <si>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</si>
  <si>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</si>
  <si>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</si>
  <si>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</si>
  <si>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</si>
  <si>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</si>
  <si>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</si>
  <si>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</si>
  <si>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</si>
  <si>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</si>
  <si>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</si>
  <si>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</si>
  <si>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</si>
  <si>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</si>
  <si>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</si>
  <si>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</si>
  <si>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</si>
  <si>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</si>
  <si>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</si>
  <si>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</si>
  <si>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</si>
  <si>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</si>
  <si>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</si>
  <si>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</si>
  <si>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</si>
  <si>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</si>
  <si>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</si>
  <si>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</si>
  <si>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</si>
  <si>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</si>
  <si>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</si>
  <si>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</si>
  <si>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</si>
  <si>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</si>
  <si>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</si>
  <si>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</si>
  <si>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</si>
  <si>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</si>
  <si>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</si>
  <si>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</si>
  <si>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</si>
  <si>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</si>
  <si>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</si>
  <si>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</si>
  <si>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</si>
  <si>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</si>
  <si>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</si>
  <si>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</si>
  <si>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</si>
  <si>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</si>
  <si>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</si>
  <si>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</si>
  <si>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</si>
  <si>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</si>
  <si>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</si>
  <si>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</si>
  <si>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</si>
  <si>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</si>
  <si>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</si>
  <si>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</si>
  <si>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</si>
  <si>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</si>
  <si>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</si>
  <si>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</si>
  <si>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</si>
  <si>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</si>
  <si>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</si>
  <si>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</si>
  <si>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</si>
  <si>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</si>
  <si>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</si>
  <si>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</si>
  <si>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</si>
  <si>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</si>
  <si>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</si>
  <si>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</si>
  <si>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</si>
  <si>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</si>
  <si>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</si>
  <si>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</si>
  <si>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</si>
  <si>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</si>
  <si>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</si>
  <si>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</si>
  <si>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</si>
  <si>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</si>
  <si>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</si>
  <si>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</si>
  <si>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</si>
  <si>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</si>
  <si>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</si>
  <si>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</si>
  <si>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</si>
  <si>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</si>
  <si>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</si>
  <si>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</si>
  <si>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</si>
  <si>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</si>
  <si>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</si>
  <si>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</si>
  <si>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</si>
  <si>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</si>
  <si>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</si>
  <si>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</si>
  <si>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</si>
  <si>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</si>
  <si>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</si>
  <si>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</si>
  <si>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</si>
  <si>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</si>
  <si>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</si>
  <si>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</si>
  <si>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</si>
  <si>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</si>
  <si>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</si>
  <si>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</si>
  <si>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</si>
  <si>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</si>
  <si>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</si>
  <si>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</si>
  <si>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</si>
  <si>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</si>
  <si>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</si>
  <si>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</si>
  <si>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</si>
  <si>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</si>
  <si>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</si>
  <si>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</si>
  <si>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</si>
  <si>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</si>
  <si>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</si>
  <si>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</si>
  <si>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</si>
  <si>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</si>
  <si>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</si>
  <si>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</si>
  <si>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</si>
  <si>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</si>
  <si>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</si>
  <si>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</si>
  <si>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</si>
  <si>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</si>
  <si>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</si>
  <si>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</si>
  <si>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</si>
  <si>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</si>
  <si>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</si>
  <si>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</si>
  <si>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</si>
  <si>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</si>
  <si>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</si>
  <si>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</si>
  <si>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</si>
  <si>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</si>
  <si>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</si>
  <si>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</si>
  <si>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</si>
  <si>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</si>
  <si>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</si>
  <si>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</si>
  <si>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</si>
  <si>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</si>
  <si>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</si>
  <si>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</si>
  <si>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</si>
  <si>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</si>
  <si>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</si>
  <si>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</si>
  <si>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</si>
  <si>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</si>
  <si>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</si>
  <si>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</si>
  <si>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</si>
  <si>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</si>
  <si>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</si>
  <si>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</si>
  <si>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</si>
  <si>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</si>
  <si>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</si>
  <si>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</si>
  <si>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</si>
  <si>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</si>
  <si>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</si>
  <si>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</si>
  <si>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</si>
  <si>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</si>
  <si>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</si>
  <si>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</si>
  <si>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</si>
  <si>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</si>
  <si>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</si>
  <si>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</si>
  <si>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</si>
  <si>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</si>
  <si>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</si>
  <si>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</si>
  <si>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</si>
  <si>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</si>
  <si>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</si>
  <si>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</si>
  <si>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</si>
  <si>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</si>
  <si>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</si>
  <si>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</si>
  <si>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</si>
  <si>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</si>
  <si>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</si>
  <si>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</si>
  <si>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</si>
  <si>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</si>
  <si>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</si>
  <si>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</si>
  <si>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</si>
  <si>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</si>
  <si>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</si>
  <si>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</si>
  <si>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</si>
  <si>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</si>
  <si>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</si>
  <si>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</si>
  <si>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</si>
  <si>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</si>
  <si>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</si>
  <si>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</si>
  <si>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</si>
  <si>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</si>
  <si>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</si>
  <si>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</si>
  <si>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</si>
  <si>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</si>
  <si>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</si>
  <si>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</si>
  <si>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</si>
  <si>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</si>
  <si>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</si>
  <si>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</si>
  <si>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</si>
  <si>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</si>
  <si>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</si>
  <si>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</si>
  <si>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</si>
  <si>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</si>
  <si>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</si>
  <si>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</si>
  <si>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</si>
  <si>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</si>
  <si>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</si>
  <si>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</si>
  <si>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</si>
  <si>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</si>
  <si>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</si>
  <si>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</si>
  <si>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</si>
  <si>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</si>
  <si>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</si>
  <si>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</si>
  <si>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</si>
  <si>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</si>
  <si>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</si>
  <si>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</si>
  <si>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</si>
  <si>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</si>
  <si>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</si>
  <si>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</si>
  <si>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</si>
  <si>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</si>
  <si>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</si>
  <si>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</si>
  <si>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</si>
  <si>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</si>
  <si>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</si>
  <si>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</si>
  <si>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</si>
  <si>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</si>
  <si>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</si>
  <si>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</si>
  <si>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</si>
  <si>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</si>
  <si>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</si>
  <si>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</si>
  <si>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</si>
  <si>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</si>
  <si>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</si>
  <si>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</si>
  <si>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</si>
  <si>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</si>
  <si>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</si>
  <si>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</si>
  <si>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</si>
  <si>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</si>
  <si>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</si>
  <si>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</si>
  <si>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</si>
  <si>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</si>
  <si>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</si>
  <si>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</si>
  <si>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</si>
  <si>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</si>
  <si>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</si>
  <si>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</si>
  <si>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</si>
  <si>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</si>
  <si>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</si>
  <si>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</si>
  <si>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</si>
  <si>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</si>
  <si>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</si>
  <si>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</si>
  <si>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</si>
  <si>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</si>
  <si>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</si>
  <si>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</si>
  <si>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</si>
  <si>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</si>
  <si>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</si>
  <si>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</si>
  <si>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</si>
  <si>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</si>
  <si>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</si>
  <si>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</si>
  <si>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</si>
  <si>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</si>
  <si>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</si>
  <si>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</si>
  <si>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</si>
  <si>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</si>
  <si>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</si>
  <si>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</si>
  <si>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</si>
  <si>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</si>
  <si>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</si>
  <si>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</si>
  <si>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</si>
  <si>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</si>
  <si>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</si>
  <si>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</si>
  <si>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</si>
  <si>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</si>
  <si>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</si>
  <si>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</si>
  <si>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</si>
  <si>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</si>
  <si>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</si>
  <si>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</si>
  <si>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</si>
  <si>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</si>
  <si>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</si>
  <si>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</si>
  <si>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</si>
  <si>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</si>
  <si>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</si>
  <si>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</si>
  <si>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</si>
  <si>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</si>
  <si>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</si>
  <si>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</si>
  <si>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</si>
  <si>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</si>
  <si>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</si>
  <si>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</si>
  <si>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</si>
  <si>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</si>
  <si>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</si>
  <si>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</si>
  <si>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</si>
  <si>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</si>
  <si>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</si>
  <si>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</si>
  <si>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</si>
  <si>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</si>
  <si>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</si>
  <si>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</si>
  <si>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</si>
  <si>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</si>
  <si>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</si>
  <si>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</si>
  <si>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</si>
  <si>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</si>
  <si>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</si>
  <si>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</si>
  <si>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</si>
  <si>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</si>
  <si>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</si>
  <si>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</si>
  <si>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</si>
  <si>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</si>
  <si>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</si>
  <si>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</si>
  <si>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</si>
  <si>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</si>
  <si>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</si>
  <si>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</si>
  <si>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</si>
  <si>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</si>
  <si>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</si>
  <si>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</si>
  <si>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</si>
  <si>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</si>
  <si>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</si>
  <si>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</si>
  <si>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</si>
  <si>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</si>
  <si>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</si>
  <si>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</si>
  <si>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</si>
  <si>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</si>
  <si>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</si>
  <si>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</si>
  <si>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</si>
  <si>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</si>
  <si>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</si>
  <si>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</si>
  <si>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</si>
  <si>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</si>
  <si>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</si>
  <si>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</si>
  <si>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</si>
  <si>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</si>
  <si>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</si>
  <si>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</si>
  <si>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</si>
  <si>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</si>
  <si>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</si>
  <si>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</si>
  <si>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</si>
  <si>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</si>
  <si>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</si>
  <si>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</si>
  <si>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</si>
  <si>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</si>
  <si>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</si>
  <si>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</si>
  <si>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</si>
  <si>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</si>
  <si>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</si>
  <si>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</si>
  <si>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</si>
  <si>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</si>
  <si>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</si>
  <si>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</si>
  <si>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</si>
  <si>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</si>
  <si>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</si>
  <si>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</si>
  <si>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</si>
  <si>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</si>
  <si>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</si>
  <si>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</si>
  <si>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</si>
  <si>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</si>
  <si>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</si>
  <si>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</si>
  <si>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</si>
  <si>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</si>
  <si>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</si>
  <si>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</si>
  <si>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</si>
  <si>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</si>
  <si>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</si>
  <si>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</si>
  <si>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</si>
  <si>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</si>
  <si>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</si>
  <si>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</si>
  <si>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</si>
  <si>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</si>
  <si>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</si>
  <si>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</si>
  <si>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</si>
  <si>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</si>
  <si>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</si>
  <si>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</si>
  <si>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</si>
  <si>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</si>
  <si>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</si>
  <si>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</si>
  <si>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</si>
  <si>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</si>
  <si>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</si>
  <si>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</si>
  <si>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</si>
  <si>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</si>
  <si>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</si>
  <si>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</si>
  <si>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</si>
  <si>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</si>
  <si>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</si>
  <si>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</si>
  <si>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</si>
  <si>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</si>
  <si>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</si>
  <si>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</si>
  <si>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</si>
  <si>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</si>
  <si>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</si>
  <si>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</si>
  <si>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</si>
  <si>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</si>
  <si>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</si>
  <si>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</si>
  <si>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</si>
  <si>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</si>
  <si>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</si>
  <si>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</si>
  <si>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</si>
  <si>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</si>
  <si>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</si>
  <si>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</si>
  <si>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</si>
  <si>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</si>
  <si>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</si>
  <si>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</si>
  <si>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</si>
  <si>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</si>
  <si>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</si>
  <si>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</si>
  <si>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</si>
  <si>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</si>
  <si>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</si>
  <si>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</si>
  <si>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</si>
  <si>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</si>
  <si>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</si>
  <si>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</si>
  <si>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</si>
  <si>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</si>
  <si>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</si>
  <si>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</si>
  <si>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</si>
  <si>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</si>
  <si>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</si>
  <si>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</si>
  <si>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</si>
  <si>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</si>
  <si>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</si>
  <si>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</si>
  <si>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</si>
  <si>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</si>
  <si>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</si>
  <si>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</si>
  <si>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</si>
  <si>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</si>
  <si>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</si>
  <si>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</si>
  <si>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</si>
  <si>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</si>
  <si>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</si>
  <si>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</si>
  <si>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</si>
  <si>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</si>
  <si>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</si>
  <si>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</si>
  <si>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</si>
  <si>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</si>
  <si>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</si>
  <si>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</si>
  <si>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</si>
  <si>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</si>
  <si>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</si>
  <si>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</si>
  <si>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</si>
  <si>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</si>
  <si>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</si>
  <si>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</si>
  <si>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</si>
  <si>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</si>
  <si>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</si>
  <si>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</si>
  <si>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</si>
  <si>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</si>
  <si>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</si>
  <si>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</si>
  <si>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</si>
  <si>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</si>
  <si>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</si>
  <si>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</si>
  <si>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</si>
  <si>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</si>
  <si>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</si>
  <si>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</si>
  <si>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</si>
  <si>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</si>
  <si>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</si>
  <si>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</si>
  <si>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</si>
  <si>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</si>
  <si>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</si>
  <si>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</si>
  <si>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</si>
  <si>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</si>
  <si>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</si>
  <si>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</si>
  <si>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</si>
  <si>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</si>
  <si>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</si>
  <si>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</si>
  <si>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</si>
  <si>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</si>
  <si>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</si>
  <si>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</si>
  <si>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</si>
  <si>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</si>
  <si>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</si>
  <si>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</si>
  <si>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</si>
  <si>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</si>
  <si>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</si>
  <si>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</si>
  <si>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</si>
  <si>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</si>
  <si>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</si>
  <si>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</si>
  <si>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</si>
  <si>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</si>
  <si>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</si>
  <si>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</si>
  <si>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</si>
  <si>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</si>
  <si>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</si>
  <si>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</si>
  <si>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</si>
  <si>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</si>
  <si>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</si>
  <si>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</si>
  <si>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</si>
  <si>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</si>
  <si>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</si>
  <si>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</si>
  <si>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</si>
  <si>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</si>
  <si>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</si>
  <si>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</si>
  <si>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</si>
  <si>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</si>
  <si>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</si>
  <si>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</si>
  <si>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</si>
  <si>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</si>
  <si>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</si>
  <si>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</si>
  <si>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</si>
  <si>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</si>
  <si>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</si>
  <si>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</si>
  <si>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</si>
  <si>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</si>
  <si>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</si>
  <si>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</si>
  <si>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</si>
  <si>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</si>
  <si>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</si>
  <si>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</si>
  <si>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</si>
  <si>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</si>
  <si>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</si>
  <si>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</si>
  <si>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</si>
  <si>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</si>
  <si>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</si>
  <si>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</si>
  <si>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</si>
  <si>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</si>
  <si>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</si>
  <si>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</si>
  <si>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</si>
  <si>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</si>
  <si>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</si>
  <si>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</si>
  <si>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</si>
  <si>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</si>
  <si>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</si>
  <si>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</si>
  <si>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</si>
  <si>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</si>
  <si>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</si>
  <si>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</si>
  <si>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</si>
  <si>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</si>
  <si>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</si>
  <si>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</si>
  <si>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</si>
  <si>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</si>
  <si>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</si>
  <si>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</si>
  <si>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</si>
  <si>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</si>
  <si>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</si>
  <si>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</si>
  <si>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</si>
  <si>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</si>
  <si>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</si>
  <si>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</si>
  <si>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</si>
  <si>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</si>
  <si>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</si>
  <si>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</si>
  <si>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</si>
  <si>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</si>
  <si>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</si>
  <si>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</si>
  <si>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</si>
  <si>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</si>
  <si>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</si>
  <si>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</si>
  <si>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</si>
  <si>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</si>
  <si>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</si>
  <si>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</si>
  <si>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</si>
  <si>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</si>
  <si>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</si>
  <si>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</si>
  <si>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</si>
  <si>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</si>
  <si>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</si>
  <si>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</si>
  <si>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</si>
  <si>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</si>
  <si>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</si>
  <si>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</si>
  <si>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</si>
  <si>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</si>
  <si>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</si>
  <si>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</si>
  <si>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</si>
  <si>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</si>
  <si>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</si>
  <si>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</si>
  <si>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</si>
  <si>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</si>
  <si>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</si>
  <si>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</si>
  <si>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</si>
  <si>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</si>
  <si>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</si>
  <si>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</si>
  <si>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</si>
  <si>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</si>
  <si>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</si>
  <si>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</si>
  <si>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</si>
  <si>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</si>
  <si>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</si>
  <si>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</si>
  <si>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</si>
  <si>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</si>
  <si>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</si>
  <si>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</si>
  <si>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</si>
  <si>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</si>
  <si>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</si>
  <si>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</si>
  <si>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</si>
  <si>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</si>
  <si>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</si>
  <si>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</si>
  <si>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</si>
  <si>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</si>
  <si>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</si>
  <si>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</si>
  <si>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</si>
  <si>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</si>
  <si>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</si>
  <si>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</si>
  <si>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</si>
  <si>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</si>
  <si>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</si>
  <si>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</si>
  <si>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</si>
  <si>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</si>
  <si>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</si>
  <si>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</si>
  <si>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</si>
  <si>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</si>
  <si>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</si>
  <si>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</si>
  <si>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</si>
  <si>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</si>
  <si>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</si>
  <si>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</si>
  <si>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</si>
  <si>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</si>
  <si>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</si>
  <si>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</si>
  <si>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</si>
  <si>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</si>
  <si>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</si>
  <si>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</si>
  <si>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</si>
  <si>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</si>
  <si>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</si>
  <si>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</si>
  <si>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</si>
  <si>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</si>
  <si>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</si>
  <si>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</si>
  <si>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</si>
  <si>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</si>
  <si>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</si>
  <si>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</si>
  <si>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</si>
  <si>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</si>
  <si>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</si>
  <si>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</si>
  <si>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</si>
  <si>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</si>
  <si>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</si>
  <si>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</si>
  <si>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</si>
  <si>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</si>
  <si>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</si>
  <si>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</si>
  <si>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</si>
  <si>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</si>
  <si>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</si>
  <si>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</si>
  <si>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</si>
  <si>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</si>
  <si>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</si>
  <si>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</si>
  <si>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</si>
  <si>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</si>
  <si>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</si>
  <si>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</si>
  <si>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</si>
  <si>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</si>
  <si>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</si>
  <si>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</si>
  <si>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</si>
  <si>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</si>
  <si>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</si>
  <si>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</si>
  <si>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</si>
  <si>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</si>
  <si>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</si>
  <si>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</si>
  <si>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</si>
  <si>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</si>
  <si>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</si>
  <si>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</si>
  <si>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</si>
  <si>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</si>
  <si>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</si>
  <si>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</si>
  <si>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</si>
  <si>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</si>
  <si>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</si>
  <si>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</si>
  <si>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</si>
  <si>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</si>
  <si>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</si>
  <si>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</si>
  <si>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</si>
  <si>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</si>
  <si>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</si>
  <si>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</si>
  <si>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</si>
  <si>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</si>
  <si>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</si>
  <si>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</si>
  <si>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</si>
  <si>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</si>
  <si>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</si>
  <si>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</si>
  <si>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</si>
  <si>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</si>
  <si>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</si>
  <si>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</si>
  <si>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</si>
  <si>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</si>
  <si>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</si>
  <si>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</si>
  <si>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</si>
  <si>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</si>
  <si>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</si>
  <si>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</si>
  <si>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</si>
  <si>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</si>
  <si>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</si>
  <si>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</si>
  <si>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</si>
  <si>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</si>
  <si>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</si>
  <si>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</si>
  <si>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</si>
  <si>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</si>
  <si>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</si>
  <si>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</si>
  <si>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</si>
  <si>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</si>
  <si>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</si>
  <si>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</si>
  <si>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</si>
  <si>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</si>
  <si>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</si>
  <si>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</si>
  <si>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</si>
  <si>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</si>
  <si>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</si>
  <si>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</si>
  <si>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</si>
  <si>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</si>
  <si>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</si>
  <si>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</si>
  <si>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</si>
  <si>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</si>
  <si>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</si>
  <si>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</si>
  <si>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</si>
  <si>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</si>
  <si>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</si>
  <si>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</si>
  <si>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</si>
  <si>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</si>
  <si>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</si>
  <si>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</si>
  <si>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</si>
  <si>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</si>
  <si>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</si>
  <si>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</si>
  <si>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</si>
  <si>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</si>
  <si>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</si>
  <si>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</si>
  <si>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</si>
  <si>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</si>
  <si>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</si>
  <si>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</si>
  <si>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</si>
  <si>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</si>
  <si>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</si>
  <si>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</si>
  <si>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</si>
  <si>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</si>
  <si>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</si>
  <si>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</si>
  <si>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</si>
  <si>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</si>
  <si>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</si>
  <si>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</si>
  <si>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</si>
  <si>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</si>
  <si>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</si>
  <si>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</si>
  <si>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</si>
  <si>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</si>
  <si>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</si>
  <si>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</si>
  <si>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</si>
  <si>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</si>
  <si>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</si>
  <si>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</si>
  <si>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</si>
  <si>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</si>
  <si>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</si>
  <si>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</si>
  <si>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</si>
  <si>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</si>
  <si>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</si>
  <si>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</si>
  <si>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</si>
  <si>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</si>
  <si>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</si>
  <si>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</si>
  <si>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</si>
  <si>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</si>
  <si>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</si>
  <si>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</si>
  <si>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</si>
  <si>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</si>
  <si>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</si>
  <si>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</si>
  <si>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</si>
  <si>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</si>
  <si>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</si>
  <si>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</si>
  <si>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</si>
  <si>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</si>
  <si>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</si>
  <si>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</si>
  <si>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</si>
  <si>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</si>
  <si>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</si>
  <si>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</si>
  <si>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</si>
  <si>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</si>
  <si>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</si>
  <si>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</si>
  <si>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</si>
  <si>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</si>
  <si>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</si>
  <si>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</si>
  <si>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</si>
  <si>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</si>
  <si>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</si>
  <si>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</si>
  <si>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</si>
  <si>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</si>
  <si>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</si>
  <si>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</si>
  <si>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</si>
  <si>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</si>
  <si>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</si>
  <si>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</si>
  <si>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</si>
  <si>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</si>
  <si>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</si>
  <si>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</si>
  <si>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</si>
  <si>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</si>
  <si>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</si>
  <si>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</si>
  <si>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</si>
  <si>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</si>
  <si>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</si>
  <si>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</si>
  <si>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</si>
  <si>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</si>
  <si>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</si>
  <si>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</si>
  <si>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</si>
  <si>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</si>
  <si>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</si>
  <si>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</si>
  <si>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</si>
  <si>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</si>
  <si>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</si>
  <si>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</si>
  <si>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</si>
  <si>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</si>
  <si>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</si>
  <si>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</si>
  <si>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</si>
  <si>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</si>
  <si>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</si>
  <si>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</si>
  <si>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</si>
  <si>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</si>
  <si>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</si>
  <si>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</si>
  <si>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</si>
  <si>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</si>
  <si>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</si>
  <si>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</si>
  <si>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</si>
  <si>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</si>
  <si>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</si>
  <si>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</si>
  <si>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</si>
  <si>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</si>
  <si>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</si>
  <si>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</si>
  <si>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</si>
  <si>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</si>
  <si>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</si>
  <si>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</si>
  <si>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</si>
  <si>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</si>
  <si>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</si>
  <si>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</si>
  <si>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</si>
  <si>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</si>
  <si>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</si>
  <si>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</si>
  <si>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</si>
  <si>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</si>
  <si>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</si>
  <si>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</si>
  <si>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</si>
  <si>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</si>
  <si>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</si>
  <si>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</si>
  <si>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</si>
  <si>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</si>
  <si>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</si>
  <si>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</si>
  <si>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</si>
  <si>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</si>
  <si>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</si>
  <si>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</si>
  <si>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</si>
  <si>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</si>
  <si>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</si>
  <si>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</si>
  <si>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</si>
  <si>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</si>
  <si>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</si>
  <si>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</si>
  <si>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</si>
  <si>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</si>
  <si>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</si>
  <si>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</si>
  <si>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</si>
  <si>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</si>
  <si>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</si>
  <si>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</si>
  <si>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</si>
  <si>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</si>
  <si>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</si>
  <si>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</si>
  <si>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</si>
  <si>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</si>
  <si>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</si>
  <si>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</si>
  <si>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</si>
  <si>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</si>
  <si>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</si>
  <si>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</si>
  <si>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</si>
  <si>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</si>
  <si>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</si>
  <si>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</si>
  <si>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</si>
  <si>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</si>
  <si>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</si>
  <si>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</si>
  <si>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</si>
  <si>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</si>
  <si>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</si>
  <si>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</si>
  <si>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</si>
  <si>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</si>
  <si>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</si>
  <si>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</si>
  <si>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</si>
  <si>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</si>
  <si>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</si>
  <si>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</si>
  <si>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</si>
  <si>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</si>
  <si>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</si>
  <si>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</si>
  <si>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</si>
  <si>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</si>
  <si>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</si>
  <si>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</si>
  <si>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</si>
  <si>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</si>
  <si>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</si>
  <si>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</si>
  <si>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</si>
  <si>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</si>
  <si>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</si>
  <si>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</si>
  <si>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</si>
  <si>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</si>
  <si>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</si>
  <si>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</si>
  <si>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</si>
  <si>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</si>
  <si>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</si>
  <si>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</si>
  <si>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</si>
  <si>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</si>
  <si>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</si>
  <si>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</si>
  <si>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</si>
  <si>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</si>
  <si>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</si>
  <si>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</si>
  <si>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</si>
  <si>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</si>
  <si>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</si>
  <si>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</si>
  <si>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</si>
  <si>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</si>
  <si>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</si>
  <si>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</si>
  <si>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</si>
  <si>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</si>
  <si>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</si>
  <si>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</si>
  <si>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</si>
  <si>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</si>
  <si>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</si>
  <si>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</si>
  <si>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</si>
  <si>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</si>
  <si>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</si>
  <si>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</si>
  <si>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</si>
  <si>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</si>
  <si>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</si>
  <si>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</si>
  <si>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</si>
  <si>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</si>
  <si>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</si>
  <si>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</si>
  <si>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</si>
  <si>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</si>
  <si>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</si>
  <si>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</si>
  <si>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</si>
  <si>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</si>
  <si>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</si>
  <si>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</si>
  <si>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</si>
  <si>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</si>
  <si>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</si>
  <si>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</si>
  <si>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</si>
  <si>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</si>
  <si>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</si>
  <si>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</si>
  <si>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</si>
  <si>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</si>
  <si>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</si>
  <si>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</si>
  <si>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</si>
  <si>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</si>
  <si>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</si>
  <si>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</si>
  <si>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</si>
  <si>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</si>
  <si>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</si>
  <si>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</si>
  <si>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</si>
  <si>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</si>
  <si>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</si>
  <si>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</si>
  <si>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</si>
  <si>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</si>
  <si>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</si>
  <si>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</si>
  <si>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</si>
  <si>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</si>
  <si>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</si>
  <si>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</si>
  <si>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</si>
  <si>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</si>
  <si>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</si>
  <si>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</si>
  <si>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</si>
  <si>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</si>
  <si>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</si>
  <si>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</si>
  <si>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</si>
  <si>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</si>
  <si>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</si>
  <si>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</si>
  <si>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</si>
  <si>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</si>
  <si>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</si>
  <si>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</si>
  <si>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</si>
  <si>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</si>
  <si>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</si>
  <si>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</si>
  <si>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</si>
  <si>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</si>
  <si>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</si>
  <si>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</si>
  <si>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</si>
  <si>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</si>
  <si>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</si>
  <si>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</si>
  <si>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</si>
  <si>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</si>
  <si>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</si>
  <si>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</si>
  <si>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</si>
  <si>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</si>
  <si>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</si>
  <si>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</si>
  <si>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</si>
  <si>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</si>
  <si>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</si>
  <si>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</si>
  <si>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</si>
  <si>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</si>
  <si>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</si>
  <si>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</si>
  <si>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</si>
  <si>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</si>
  <si>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</si>
  <si>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</si>
  <si>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</si>
  <si>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</si>
  <si>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</si>
  <si>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</si>
  <si>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</si>
  <si>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</si>
  <si>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</si>
  <si>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</si>
  <si>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</si>
  <si>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</si>
  <si>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</si>
  <si>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</si>
  <si>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</si>
  <si>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</si>
  <si>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</si>
  <si>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</si>
  <si>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</si>
  <si>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</si>
  <si>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</si>
  <si>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</si>
  <si>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</si>
  <si>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</si>
  <si>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</si>
  <si>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</si>
  <si>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</si>
  <si>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</si>
  <si>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</si>
  <si>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</si>
  <si>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</si>
  <si>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</si>
  <si>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</si>
  <si>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</si>
  <si>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</si>
  <si>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</si>
  <si>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</si>
  <si>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</si>
  <si>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</si>
  <si>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</si>
  <si>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</si>
  <si>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</si>
  <si>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</si>
  <si>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</si>
  <si>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</si>
  <si>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</si>
  <si>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</si>
  <si>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</si>
  <si>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</si>
  <si>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</si>
  <si>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</si>
  <si>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</si>
  <si>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</si>
  <si>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</si>
  <si>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</si>
  <si>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</si>
  <si>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</si>
  <si>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</si>
  <si>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</si>
  <si>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</si>
  <si>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</si>
  <si>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</si>
  <si>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</si>
  <si>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</si>
  <si>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</si>
  <si>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</si>
  <si>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</si>
  <si>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</si>
  <si>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</si>
  <si>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</si>
  <si>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</si>
  <si>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</si>
  <si>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</si>
  <si>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</si>
  <si>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</si>
  <si>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</si>
  <si>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</si>
  <si>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</si>
  <si>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</si>
  <si>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</si>
  <si>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</si>
  <si>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</si>
  <si>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</si>
  <si>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</si>
  <si>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</si>
  <si>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</si>
  <si>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</si>
  <si>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</si>
  <si>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</si>
  <si>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</si>
  <si>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</si>
  <si>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</si>
  <si>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</si>
  <si>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</si>
  <si>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</si>
  <si>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</si>
  <si>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</si>
  <si>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</si>
  <si>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</si>
  <si>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</si>
  <si>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</si>
  <si>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</si>
  <si>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</si>
  <si>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</si>
  <si>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</si>
  <si>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</si>
  <si>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</si>
  <si>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</si>
  <si>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</si>
  <si>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</si>
  <si>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</si>
  <si>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</si>
  <si>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</si>
  <si>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</si>
  <si>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</si>
  <si>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</si>
  <si>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</si>
  <si>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</si>
  <si>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</si>
  <si>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</si>
  <si>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</si>
  <si>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</si>
  <si>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</si>
  <si>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</si>
  <si>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</si>
  <si>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</si>
  <si>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</si>
  <si>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</si>
  <si>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</si>
  <si>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</si>
  <si>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</si>
  <si>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</si>
  <si>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</si>
  <si>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</si>
  <si>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</si>
  <si>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</si>
  <si>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</si>
  <si>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</si>
  <si>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</si>
  <si>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</si>
  <si>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</si>
  <si>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</si>
  <si>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</si>
  <si>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</si>
  <si>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</si>
  <si>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</si>
  <si>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</si>
  <si>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</si>
  <si>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</si>
  <si>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</si>
  <si>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</si>
  <si>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</si>
  <si>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</si>
  <si>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</si>
  <si>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</si>
  <si>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</si>
  <si>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</si>
  <si>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</si>
  <si>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</si>
  <si>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</si>
  <si>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</si>
  <si>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</si>
  <si>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</si>
  <si>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</si>
  <si>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</si>
  <si>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</si>
  <si>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</si>
  <si>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</si>
  <si>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</si>
  <si>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</si>
  <si>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</si>
  <si>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</si>
  <si>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</si>
  <si>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</si>
  <si>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</si>
  <si>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</si>
  <si>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</si>
  <si>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</si>
  <si>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</si>
  <si>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</si>
  <si>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</si>
  <si>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</si>
  <si>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</si>
  <si>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</si>
  <si>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</si>
  <si>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</si>
  <si>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</si>
  <si>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</si>
  <si>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</si>
  <si>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</si>
  <si>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</si>
  <si>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</si>
  <si>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</si>
  <si>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</si>
  <si>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</si>
  <si>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</si>
  <si>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</si>
  <si>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</si>
  <si>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</si>
  <si>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</si>
  <si>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</si>
  <si>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</si>
  <si>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</si>
  <si>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</si>
  <si>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</si>
  <si>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</si>
  <si>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</si>
  <si>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</si>
  <si>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</si>
  <si>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</si>
  <si>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</si>
  <si>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</si>
  <si>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</si>
  <si>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</si>
  <si>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</si>
  <si>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</si>
  <si>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</si>
  <si>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</si>
  <si>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</si>
  <si>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</si>
  <si>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</si>
  <si>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</si>
  <si>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</si>
  <si>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</si>
  <si>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</si>
  <si>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</si>
  <si>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</si>
  <si>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</si>
  <si>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</si>
  <si>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</si>
  <si>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</si>
  <si>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</si>
  <si>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</si>
  <si>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</si>
  <si>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</si>
  <si>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</si>
  <si>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</si>
  <si>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</si>
  <si>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</si>
  <si>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</si>
  <si>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</si>
  <si>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</si>
  <si>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</si>
  <si>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</si>
  <si>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</si>
  <si>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</si>
  <si>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</si>
  <si>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</si>
  <si>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</si>
  <si>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</si>
  <si>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</si>
  <si>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</si>
  <si>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</si>
  <si>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</si>
  <si>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</si>
  <si>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</si>
  <si>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</si>
  <si>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</si>
  <si>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</si>
  <si>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</si>
  <si>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</si>
  <si>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</si>
  <si>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</si>
  <si>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</si>
  <si>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</si>
  <si>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</si>
  <si>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</si>
  <si>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</si>
  <si>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</si>
  <si>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</si>
  <si>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</si>
  <si>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</si>
  <si>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</si>
  <si>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</si>
  <si>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</si>
  <si>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</si>
  <si>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</si>
  <si>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</si>
  <si>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</si>
  <si>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</si>
  <si>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</si>
  <si>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</si>
  <si>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</si>
  <si>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</si>
  <si>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</si>
  <si>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</si>
  <si>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</si>
  <si>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</si>
  <si>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</si>
  <si>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</si>
  <si>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</si>
  <si>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</si>
  <si>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</si>
  <si>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</si>
  <si>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</si>
  <si>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</si>
  <si>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</si>
  <si>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</si>
  <si>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</si>
  <si>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</si>
  <si>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</si>
  <si>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</si>
  <si>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</si>
  <si>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</si>
  <si>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</si>
  <si>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</si>
  <si>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</si>
  <si>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</si>
  <si>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</si>
  <si>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</si>
  <si>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</si>
  <si>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</si>
  <si>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</si>
  <si>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</si>
  <si>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</si>
  <si>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</si>
  <si>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</si>
  <si>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</si>
  <si>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</si>
  <si>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</si>
  <si>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</si>
  <si>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</si>
  <si>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</si>
  <si>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</si>
  <si>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</si>
  <si>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</si>
  <si>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</si>
  <si>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</si>
  <si>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</si>
  <si>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</si>
  <si>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</si>
  <si>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</si>
  <si>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</si>
  <si>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</si>
  <si>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</si>
  <si>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</si>
  <si>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</si>
  <si>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</si>
  <si>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</si>
  <si>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</si>
  <si>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</si>
  <si>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</si>
  <si>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</si>
  <si>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</si>
  <si>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</si>
  <si>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</si>
  <si>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</si>
  <si>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</si>
  <si>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</si>
  <si>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</si>
  <si>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</si>
  <si>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</si>
  <si>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</si>
  <si>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</si>
  <si>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</si>
  <si>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</si>
  <si>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</si>
  <si>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</si>
  <si>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</si>
  <si>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</si>
  <si>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</si>
  <si>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</si>
  <si>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</si>
  <si>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</si>
  <si>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</si>
  <si>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</si>
  <si>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</si>
  <si>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</si>
  <si>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</si>
  <si>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</si>
  <si>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</si>
  <si>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</si>
  <si>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</si>
  <si>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</si>
  <si>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</si>
  <si>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</si>
  <si>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</si>
  <si>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</si>
  <si>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</si>
  <si>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</si>
  <si>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</si>
  <si>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</si>
  <si>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</si>
  <si>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</si>
  <si>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</si>
  <si>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</si>
  <si>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</si>
  <si>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</si>
  <si>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</si>
  <si>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</si>
  <si>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</si>
  <si>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</si>
  <si>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</si>
  <si>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</si>
  <si>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</si>
  <si>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</si>
  <si>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</si>
  <si>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</si>
  <si>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</si>
  <si>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</si>
  <si>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</si>
  <si>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</si>
  <si>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</si>
  <si>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</si>
  <si>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</si>
  <si>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</si>
  <si>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</si>
  <si>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</si>
  <si>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</si>
  <si>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</si>
  <si>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</si>
  <si>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</si>
  <si>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</si>
  <si>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</si>
  <si>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</si>
  <si>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</si>
  <si>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</si>
  <si>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</si>
  <si>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</si>
  <si>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</si>
  <si>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</si>
  <si>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</si>
  <si>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</si>
  <si>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</si>
  <si>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</si>
  <si>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</si>
  <si>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</si>
  <si>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</si>
  <si>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</si>
  <si>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</si>
  <si>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</si>
  <si>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</si>
  <si>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</si>
  <si>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</si>
  <si>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</si>
  <si>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</si>
  <si>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</si>
  <si>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</si>
  <si>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</si>
  <si>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</si>
  <si>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</si>
  <si>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</si>
  <si>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</si>
  <si>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</si>
  <si>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</si>
  <si>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</si>
  <si>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</si>
  <si>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</si>
  <si>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</si>
  <si>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</si>
  <si>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</si>
  <si>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</si>
  <si>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</si>
  <si>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</si>
  <si>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</si>
  <si>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</si>
  <si>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</si>
  <si>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</si>
  <si>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</si>
  <si>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</si>
  <si>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</si>
  <si>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</si>
  <si>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</si>
  <si>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</si>
  <si>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</si>
  <si>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</si>
  <si>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</si>
  <si>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</si>
  <si>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</si>
  <si>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</si>
  <si>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</si>
  <si>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</si>
  <si>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</si>
  <si>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</si>
  <si>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</si>
  <si>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</si>
  <si>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</si>
  <si>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</si>
  <si>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</si>
  <si>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</si>
  <si>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</si>
  <si>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</si>
  <si>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</si>
  <si>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</si>
  <si>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</si>
  <si>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</si>
  <si>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</si>
  <si>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</si>
  <si>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</si>
  <si>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</si>
  <si>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</si>
  <si>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</si>
  <si>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</si>
  <si>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</si>
  <si>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</si>
  <si>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</si>
  <si>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</si>
  <si>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</si>
  <si>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</si>
  <si>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</si>
  <si>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</si>
  <si>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</si>
  <si>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</si>
  <si>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</si>
  <si>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</si>
  <si>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</si>
  <si>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</si>
  <si>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</si>
  <si>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</si>
  <si>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</si>
  <si>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</si>
  <si>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</si>
  <si>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</si>
  <si>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</si>
  <si>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</si>
  <si>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</si>
  <si>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</si>
  <si>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</si>
  <si>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</si>
  <si>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</si>
  <si>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</si>
  <si>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</si>
  <si>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</si>
  <si>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</si>
  <si>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</si>
  <si>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</si>
  <si>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</si>
  <si>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</si>
  <si>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</si>
  <si>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</si>
  <si>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</si>
  <si>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</si>
  <si>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</si>
  <si>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</si>
  <si>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</si>
  <si>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</si>
  <si>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</si>
  <si>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</si>
  <si>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</si>
  <si>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</si>
  <si>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</si>
  <si>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</si>
  <si>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</si>
  <si>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</si>
  <si>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</si>
  <si>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</si>
  <si>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</si>
  <si>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</si>
  <si>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</si>
  <si>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</si>
  <si>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</si>
  <si>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</si>
  <si>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</si>
  <si>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</si>
  <si>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</si>
  <si>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</si>
  <si>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</si>
  <si>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</si>
  <si>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</si>
  <si>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</si>
  <si>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</si>
  <si>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</si>
  <si>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</si>
  <si>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</si>
  <si>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</si>
  <si>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</si>
  <si>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</si>
  <si>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</si>
  <si>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</si>
  <si>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</si>
  <si>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</si>
  <si>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</si>
  <si>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</si>
  <si>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</si>
  <si>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</si>
  <si>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</si>
  <si>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</si>
  <si>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</si>
  <si>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</si>
  <si>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</si>
  <si>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</si>
  <si>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</si>
  <si>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</si>
  <si>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</si>
  <si>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</si>
  <si>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</si>
  <si>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</si>
  <si>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</si>
  <si>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</si>
  <si>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</si>
  <si>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</si>
  <si>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</si>
  <si>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</si>
  <si>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</si>
  <si>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</si>
  <si>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</si>
  <si>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</si>
  <si>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</si>
  <si>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</si>
  <si>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</si>
  <si>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</si>
  <si>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</si>
  <si>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</si>
  <si>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</si>
  <si>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</si>
  <si>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</si>
  <si>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</si>
  <si>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</si>
  <si>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</si>
  <si>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</si>
  <si>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</si>
  <si>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</si>
  <si>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</si>
  <si>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</si>
  <si>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</si>
  <si>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</si>
  <si>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</si>
  <si>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</si>
  <si>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</si>
  <si>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</si>
  <si>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</si>
  <si>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</si>
  <si>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</si>
  <si>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</si>
  <si>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</si>
  <si>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</si>
  <si>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</si>
  <si>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</si>
  <si>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</si>
  <si>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</si>
  <si>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</si>
  <si>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</si>
  <si>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</si>
  <si>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</si>
  <si>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</si>
  <si>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</si>
  <si>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</si>
  <si>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</si>
  <si>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</si>
  <si>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</si>
  <si>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</si>
  <si>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</si>
  <si>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</si>
  <si>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</si>
  <si>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</si>
  <si>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</si>
  <si>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</si>
  <si>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</si>
  <si>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</si>
  <si>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</si>
  <si>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</si>
  <si>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</si>
  <si>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</si>
  <si>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</si>
  <si>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</si>
  <si>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</si>
  <si>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</si>
  <si>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</si>
  <si>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</si>
  <si>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</si>
  <si>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</si>
  <si>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</si>
  <si>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</si>
  <si>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</si>
  <si>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</si>
  <si>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</si>
  <si>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</si>
  <si>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</si>
  <si>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</si>
  <si>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</si>
  <si>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</si>
  <si>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</si>
  <si>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</si>
  <si>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</si>
  <si>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</si>
  <si>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</si>
  <si>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</si>
  <si>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</si>
  <si>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</si>
  <si>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</si>
  <si>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</si>
  <si>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</si>
  <si>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</si>
  <si>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</si>
  <si>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</si>
  <si>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</si>
  <si>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</si>
  <si>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</si>
  <si>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</si>
  <si>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</si>
  <si>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</si>
  <si>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</si>
  <si>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</si>
  <si>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</si>
  <si>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</si>
  <si>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</si>
  <si>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</si>
  <si>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</si>
  <si>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</si>
  <si>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</si>
  <si>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</si>
  <si>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</si>
  <si>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</si>
  <si>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</si>
  <si>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</si>
  <si>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</si>
  <si>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</si>
  <si>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</si>
  <si>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</si>
  <si>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</si>
  <si>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</si>
  <si>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</si>
  <si>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</si>
  <si>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</si>
  <si>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</si>
  <si>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</si>
  <si>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</si>
  <si>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</si>
  <si>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</si>
  <si>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</si>
  <si>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</si>
  <si>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</si>
  <si>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</si>
  <si>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</si>
  <si>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</si>
  <si>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</si>
  <si>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</si>
  <si>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</si>
  <si>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</si>
  <si>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</si>
  <si>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</si>
  <si>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</si>
  <si>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</si>
  <si>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</si>
  <si>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</si>
  <si>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</si>
  <si>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</si>
  <si>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</si>
  <si>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</si>
  <si>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</si>
  <si>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</si>
  <si>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</si>
  <si>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</si>
  <si>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</si>
  <si>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</si>
  <si>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</si>
  <si>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</si>
  <si>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</si>
  <si>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</si>
  <si>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</si>
  <si>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</si>
  <si>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</si>
  <si>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</si>
  <si>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</si>
  <si>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</si>
  <si>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</si>
  <si>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</si>
  <si>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</si>
  <si>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</si>
  <si>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</si>
  <si>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</si>
  <si>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</si>
  <si>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</si>
  <si>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</si>
  <si>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</si>
  <si>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</si>
  <si>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</si>
  <si>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</si>
  <si>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</si>
  <si>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</si>
  <si>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</si>
  <si>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</si>
  <si>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</si>
  <si>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</si>
  <si>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</si>
  <si>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</si>
  <si>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</si>
  <si>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</si>
  <si>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</si>
  <si>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</si>
  <si>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</si>
  <si>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</si>
  <si>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</si>
  <si>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</si>
  <si>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</si>
  <si>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</si>
  <si>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</si>
  <si>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</si>
  <si>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</si>
  <si>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</si>
  <si>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</si>
  <si>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</si>
  <si>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</si>
  <si>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</si>
  <si>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</si>
  <si>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</si>
  <si>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</si>
  <si>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</si>
  <si>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</si>
  <si>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</si>
  <si>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</si>
  <si>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</si>
  <si>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</si>
  <si>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</si>
  <si>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</si>
  <si>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</si>
  <si>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</si>
  <si>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</si>
  <si>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</si>
  <si>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</si>
  <si>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</si>
  <si>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</si>
  <si>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</si>
  <si>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</si>
  <si>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</si>
  <si>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</si>
  <si>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</si>
  <si>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</si>
  <si>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</si>
  <si>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</si>
  <si>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</si>
  <si>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</si>
  <si>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</si>
  <si>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</si>
  <si>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</si>
  <si>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</si>
  <si>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</si>
  <si>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</si>
  <si>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</si>
  <si>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</si>
  <si>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</si>
  <si>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</si>
  <si>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</si>
  <si>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</si>
  <si>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</si>
  <si>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</si>
  <si>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</si>
  <si>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</si>
  <si>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</si>
  <si>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</si>
  <si>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</si>
  <si>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</si>
  <si>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</si>
  <si>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</si>
  <si>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</si>
  <si>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</si>
  <si>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</si>
  <si>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</si>
  <si>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</si>
  <si>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</si>
  <si>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</si>
  <si>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</si>
  <si>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</si>
  <si>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</si>
  <si>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</si>
  <si>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</si>
  <si>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</si>
  <si>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</si>
  <si>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</si>
  <si>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</si>
  <si>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</si>
  <si>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</si>
  <si>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</si>
  <si>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</si>
  <si>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</si>
  <si>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</si>
  <si>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</si>
  <si>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</si>
  <si>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</si>
  <si>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</si>
  <si>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</si>
  <si>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</si>
  <si>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</si>
  <si>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</si>
  <si>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</si>
  <si>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</si>
  <si>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</si>
  <si>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</si>
  <si>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</si>
  <si>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</si>
  <si>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</si>
  <si>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</si>
  <si>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</si>
  <si>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</si>
  <si>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</si>
  <si>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</si>
  <si>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</si>
  <si>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</si>
  <si>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</si>
  <si>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</si>
  <si>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</si>
  <si>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</si>
  <si>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</si>
  <si>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</si>
  <si>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</si>
  <si>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</si>
  <si>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</si>
  <si>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</si>
  <si>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</si>
  <si>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</si>
  <si>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</si>
  <si>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</si>
  <si>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</si>
  <si>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</si>
  <si>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</si>
  <si>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</si>
  <si>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</si>
  <si>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</si>
  <si>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</si>
  <si>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</si>
  <si>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</si>
  <si>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</si>
  <si>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</si>
  <si>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</si>
  <si>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</si>
  <si>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</si>
  <si>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</si>
  <si>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</si>
  <si>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</si>
  <si>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</si>
  <si>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</si>
  <si>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</si>
  <si>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</si>
  <si>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</si>
  <si>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</si>
  <si>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</si>
  <si>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</si>
  <si>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</si>
  <si>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</si>
  <si>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</si>
  <si>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</si>
  <si>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</si>
  <si>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</si>
  <si>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</si>
  <si>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</si>
  <si>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</si>
  <si>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</si>
  <si>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</si>
  <si>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</si>
  <si>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</si>
  <si>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</si>
  <si>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</si>
  <si>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</si>
  <si>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</si>
  <si>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</si>
  <si>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</si>
  <si>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</si>
  <si>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</si>
  <si>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</si>
  <si>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</si>
  <si>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</si>
  <si>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</si>
  <si>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</si>
  <si>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</si>
  <si>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</si>
  <si>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</si>
  <si>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</si>
  <si>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</si>
  <si>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</si>
  <si>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</si>
  <si>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</si>
  <si>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</si>
  <si>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</si>
  <si>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</si>
  <si>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</si>
  <si>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</si>
  <si>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</si>
  <si>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</si>
  <si>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</si>
  <si>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</si>
  <si>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</si>
  <si>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</si>
  <si>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</si>
  <si>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</si>
  <si>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</si>
  <si>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</si>
  <si>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</si>
  <si>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</si>
  <si>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</si>
  <si>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</si>
  <si>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</si>
  <si>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</si>
  <si>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</si>
  <si>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</si>
  <si>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</si>
  <si>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</si>
  <si>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</si>
  <si>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</si>
  <si>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</si>
  <si>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</si>
  <si>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</si>
  <si>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</si>
  <si>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</si>
  <si>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</si>
  <si>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</si>
  <si>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</si>
  <si>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</si>
  <si>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</si>
  <si>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</si>
  <si>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</si>
  <si>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</si>
  <si>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</si>
  <si>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</si>
  <si>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</si>
  <si>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</si>
  <si>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</si>
  <si>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</si>
  <si>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</si>
  <si>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</si>
  <si>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</si>
  <si>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</si>
  <si>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</si>
  <si>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</si>
  <si>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</si>
  <si>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</si>
  <si>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</si>
  <si>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</si>
  <si>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</si>
  <si>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</si>
  <si>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</si>
  <si>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</si>
  <si>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</si>
  <si>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</si>
  <si>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</si>
  <si>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</si>
  <si>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</si>
  <si>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</si>
  <si>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</si>
  <si>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</si>
  <si>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</si>
  <si>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</si>
  <si>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</si>
  <si>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</si>
  <si>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</si>
  <si>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</si>
  <si>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</si>
  <si>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</si>
  <si>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</si>
  <si>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</si>
  <si>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</si>
  <si>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</si>
  <si>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</si>
  <si>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</si>
  <si>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</si>
  <si>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</si>
  <si>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</si>
  <si>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</si>
  <si>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</si>
  <si>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</si>
  <si>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</si>
  <si>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</si>
  <si>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</si>
  <si>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</si>
  <si>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</si>
  <si>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</si>
  <si>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</si>
  <si>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</si>
  <si>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</si>
  <si>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</si>
  <si>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</si>
  <si>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</si>
  <si>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</si>
  <si>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</si>
  <si>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</si>
  <si>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</si>
  <si>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</si>
  <si>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</si>
  <si>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</si>
  <si>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</si>
  <si>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</si>
  <si>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</si>
  <si>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</si>
  <si>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</si>
  <si>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</si>
  <si>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</si>
  <si>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</si>
  <si>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</si>
  <si>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</si>
  <si>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</si>
  <si>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</si>
  <si>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</si>
  <si>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</si>
  <si>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</si>
  <si>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</si>
  <si>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</si>
  <si>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</si>
  <si>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</si>
  <si>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</si>
  <si>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</si>
  <si>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</si>
  <si>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</si>
  <si>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</si>
  <si>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</si>
  <si>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</si>
  <si>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</si>
  <si>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</si>
  <si>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</si>
  <si>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</si>
  <si>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</si>
  <si>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</si>
  <si>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</si>
  <si>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</si>
  <si>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</si>
  <si>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</si>
  <si>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</si>
  <si>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</si>
  <si>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</si>
  <si>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</si>
  <si>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</si>
  <si>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</si>
  <si>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</si>
  <si>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</si>
  <si>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</si>
  <si>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</si>
  <si>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</si>
  <si>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</si>
  <si>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</si>
  <si>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</si>
  <si>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</si>
  <si>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</si>
  <si>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</si>
  <si>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</si>
  <si>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</si>
  <si>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</si>
  <si>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</si>
  <si>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</si>
  <si>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</si>
  <si>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</si>
  <si>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</si>
  <si>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</si>
  <si>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</si>
  <si>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</si>
  <si>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</si>
  <si>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</si>
  <si>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</si>
  <si>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</si>
  <si>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</si>
  <si>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</si>
  <si>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</si>
  <si>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</si>
  <si>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</si>
  <si>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</si>
  <si>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</si>
  <si>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</si>
  <si>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</si>
  <si>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</si>
  <si>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</si>
  <si>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</si>
  <si>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</si>
  <si>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</si>
  <si>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</si>
  <si>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</si>
  <si>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</si>
  <si>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</si>
  <si>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</si>
  <si>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</si>
  <si>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</si>
  <si>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</si>
  <si>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</si>
  <si>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</si>
  <si>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</si>
  <si>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</si>
  <si>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</si>
  <si>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</si>
  <si>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</si>
  <si>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</si>
  <si>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</si>
  <si>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</si>
  <si>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</si>
  <si>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</si>
  <si>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</si>
  <si>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</si>
  <si>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</si>
  <si>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</si>
  <si>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</si>
  <si>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</si>
  <si>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</si>
  <si>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</si>
  <si>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</si>
  <si>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</si>
  <si>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</si>
  <si>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</si>
  <si>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</si>
  <si>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</si>
  <si>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</si>
  <si>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</si>
  <si>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</si>
  <si>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</si>
  <si>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</si>
  <si>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</si>
  <si>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</si>
  <si>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</si>
  <si>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</si>
  <si>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</si>
  <si>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</si>
  <si>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</si>
  <si>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</si>
  <si>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</si>
  <si>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</si>
  <si>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</si>
  <si>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</si>
  <si>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</si>
  <si>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</si>
  <si>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</si>
  <si>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</si>
  <si>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</si>
  <si>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</si>
  <si>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</si>
  <si>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</si>
  <si>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</si>
  <si>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</si>
  <si>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</si>
  <si>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</si>
  <si>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</si>
  <si>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</si>
  <si>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</si>
  <si>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</si>
  <si>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</si>
  <si>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</si>
  <si>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</si>
  <si>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</si>
  <si>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</si>
  <si>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</si>
  <si>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</si>
  <si>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</si>
  <si>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</si>
  <si>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</si>
  <si>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</si>
  <si>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</si>
  <si>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</si>
  <si>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</si>
  <si>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</si>
  <si>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</si>
  <si>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</si>
  <si>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</si>
  <si>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</si>
  <si>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</si>
  <si>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</si>
  <si>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</si>
  <si>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</si>
  <si>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</si>
  <si>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</si>
  <si>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</si>
  <si>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</si>
  <si>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</si>
  <si>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</si>
  <si>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</si>
  <si>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</si>
  <si>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</si>
  <si>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</si>
  <si>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</si>
  <si>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</si>
  <si>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</si>
  <si>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</si>
  <si>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</si>
  <si>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</si>
  <si>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</si>
  <si>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</si>
  <si>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</si>
  <si>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</si>
  <si>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</si>
  <si>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</si>
  <si>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</si>
  <si>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</si>
  <si>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</si>
  <si>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</si>
  <si>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</si>
  <si>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</si>
  <si>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</si>
  <si>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</si>
  <si>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</si>
  <si>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</si>
  <si>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</si>
  <si>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</si>
  <si>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</si>
  <si>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</si>
  <si>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</si>
  <si>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</si>
  <si>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</si>
  <si>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</si>
  <si>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</si>
  <si>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</si>
  <si>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</si>
  <si>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</si>
  <si>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</si>
  <si>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</si>
  <si>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</si>
  <si>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</si>
  <si>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</si>
  <si>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</si>
  <si>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</si>
  <si>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</si>
  <si>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</si>
  <si>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</si>
  <si>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</si>
  <si>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</si>
  <si>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</si>
  <si>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</si>
  <si>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</si>
  <si>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</si>
  <si>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</si>
  <si>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</si>
  <si>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</si>
  <si>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</si>
  <si>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</si>
  <si>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</si>
  <si>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</si>
  <si>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</si>
  <si>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</si>
  <si>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</si>
  <si>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</si>
  <si>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</si>
  <si>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</si>
  <si>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</si>
  <si>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</si>
  <si>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</si>
  <si>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</si>
  <si>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</si>
  <si>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</si>
  <si>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</si>
  <si>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</si>
  <si>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</si>
  <si>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</si>
  <si>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</si>
  <si>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</si>
  <si>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</si>
  <si>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</si>
  <si>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</si>
  <si>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</si>
  <si>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</si>
  <si>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</si>
  <si>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</si>
  <si>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</si>
  <si>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</si>
  <si>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</si>
  <si>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</si>
  <si>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</si>
  <si>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</si>
  <si>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</si>
  <si>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</si>
  <si>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</si>
  <si>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</si>
  <si>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</si>
  <si>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</si>
  <si>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</si>
  <si>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</si>
  <si>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</si>
  <si>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</si>
  <si>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</si>
  <si>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</si>
  <si>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</si>
  <si>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</si>
  <si>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</si>
  <si>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</si>
  <si>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</si>
  <si>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</si>
  <si>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</si>
  <si>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</si>
  <si>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</si>
  <si>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</si>
  <si>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</si>
  <si>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</si>
  <si>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</si>
  <si>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</si>
  <si>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</si>
  <si>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</si>
  <si>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</si>
  <si>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</si>
  <si>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</si>
  <si>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</si>
  <si>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</si>
  <si>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</si>
  <si>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</si>
  <si>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</si>
  <si>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</si>
  <si>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</si>
  <si>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</si>
  <si>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</si>
  <si>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</si>
  <si>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</si>
  <si>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</si>
  <si>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</si>
  <si>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</si>
  <si>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</si>
  <si>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</si>
  <si>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</si>
  <si>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</si>
  <si>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</si>
  <si>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</si>
  <si>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</si>
  <si>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</si>
  <si>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</si>
  <si>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</si>
  <si>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</si>
  <si>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</si>
  <si>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</si>
  <si>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</si>
  <si>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</si>
  <si>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</si>
  <si>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</si>
  <si>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</si>
  <si>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</si>
  <si>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</si>
  <si>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</si>
  <si>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</si>
  <si>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</si>
  <si>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</si>
  <si>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</si>
  <si>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</si>
  <si>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</si>
  <si>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</si>
  <si>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</si>
  <si>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</si>
  <si>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</si>
  <si>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</si>
  <si>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</si>
  <si>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</si>
  <si>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</si>
  <si>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</si>
  <si>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</si>
  <si>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</si>
  <si>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</si>
  <si>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</si>
  <si>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</si>
  <si>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</si>
  <si>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</si>
  <si>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</si>
  <si>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</si>
  <si>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</si>
  <si>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</si>
  <si>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</si>
  <si>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</si>
  <si>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</si>
  <si>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</si>
  <si>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</si>
  <si>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</si>
  <si>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</si>
  <si>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</si>
  <si>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</si>
  <si>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</si>
  <si>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</si>
  <si>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</si>
  <si>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</si>
  <si>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</si>
  <si>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</si>
  <si>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</si>
  <si>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</si>
  <si>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</si>
  <si>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</si>
  <si>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</si>
  <si>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</si>
  <si>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</si>
  <si>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</si>
  <si>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</si>
  <si>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</si>
  <si>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</si>
  <si>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</si>
  <si>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</si>
  <si>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</si>
  <si>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</si>
  <si>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</si>
  <si>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</si>
  <si>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</si>
  <si>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</si>
  <si>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</si>
  <si>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</si>
  <si>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</si>
  <si>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</si>
  <si>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</si>
  <si>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</si>
  <si>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</si>
  <si>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</si>
  <si>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</si>
  <si>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</si>
  <si>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</si>
  <si>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</si>
  <si>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</si>
  <si>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</si>
  <si>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</si>
  <si>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</si>
  <si>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</si>
  <si>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</si>
  <si>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</si>
  <si>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</si>
  <si>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</si>
  <si>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</si>
  <si>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</si>
  <si>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</si>
  <si>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</si>
  <si>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</si>
  <si>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</si>
  <si>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</si>
  <si>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</si>
  <si>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</si>
  <si>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</si>
  <si>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</si>
  <si>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</si>
  <si>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</si>
  <si>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</si>
  <si>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</si>
  <si>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</si>
  <si>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</si>
  <si>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</si>
  <si>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</si>
  <si>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</si>
  <si>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</si>
  <si>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</si>
  <si>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</si>
  <si>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</si>
  <si>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</si>
  <si>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</si>
  <si>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</si>
  <si>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</si>
  <si>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</si>
  <si>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</si>
  <si>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</si>
  <si>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</si>
  <si>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</si>
  <si>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</si>
  <si>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</si>
  <si>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</si>
  <si>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</si>
  <si>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</si>
  <si>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</si>
  <si>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</si>
  <si>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</si>
  <si>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</si>
  <si>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</si>
  <si>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</si>
  <si>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</si>
  <si>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</si>
  <si>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</si>
  <si>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</si>
  <si>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</si>
  <si>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</si>
  <si>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</si>
  <si>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</si>
  <si>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</si>
  <si>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</si>
  <si>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</si>
  <si>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</si>
  <si>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</si>
  <si>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</si>
  <si>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</si>
  <si>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</si>
  <si>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</si>
  <si>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</si>
  <si>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</si>
  <si>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</si>
  <si>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</si>
  <si>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</si>
  <si>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</si>
  <si>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</si>
  <si>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</si>
  <si>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</si>
  <si>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</si>
  <si>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</si>
  <si>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</si>
  <si>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</si>
  <si>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</si>
  <si>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</si>
  <si>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</si>
  <si>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</si>
  <si>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</si>
  <si>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</si>
  <si>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</si>
  <si>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</si>
  <si>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</si>
  <si>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</si>
  <si>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</si>
  <si>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</si>
  <si>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</si>
  <si>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</si>
  <si>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</si>
  <si>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</si>
  <si>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</si>
  <si>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</si>
  <si>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</si>
  <si>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</si>
  <si>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</si>
  <si>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</si>
  <si>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</si>
  <si>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</si>
  <si>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</si>
  <si>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</si>
  <si>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</si>
  <si>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</si>
  <si>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</si>
  <si>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</si>
  <si>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</si>
  <si>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</si>
  <si>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</si>
  <si>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</si>
  <si>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</si>
  <si>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</si>
  <si>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</si>
  <si>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</si>
  <si>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</si>
  <si>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</si>
  <si>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</si>
  <si>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</si>
  <si>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</si>
  <si>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</si>
  <si>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</si>
  <si>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</si>
  <si>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</si>
  <si>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</si>
  <si>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</si>
  <si>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</si>
  <si>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</si>
  <si>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</si>
  <si>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</si>
  <si>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</si>
  <si>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</si>
  <si>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</si>
  <si>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</si>
  <si>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</si>
  <si>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</si>
  <si>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</si>
  <si>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</si>
  <si>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</si>
  <si>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</si>
  <si>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</si>
  <si>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</si>
  <si>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</si>
  <si>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</si>
  <si>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</si>
  <si>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</si>
  <si>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</si>
  <si>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</si>
  <si>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</si>
  <si>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</si>
  <si>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</si>
  <si>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</si>
  <si>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</si>
  <si>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</si>
  <si>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</si>
  <si>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</si>
  <si>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</si>
  <si>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</si>
  <si>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</si>
  <si>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</si>
  <si>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</si>
  <si>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</si>
  <si>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</si>
  <si>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</si>
  <si>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</si>
  <si>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</si>
  <si>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</si>
  <si>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</si>
  <si>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</si>
  <si>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</si>
  <si>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</si>
  <si>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</si>
  <si>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</si>
  <si>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</si>
  <si>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</si>
  <si>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</si>
  <si>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</si>
  <si>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</si>
  <si>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</si>
  <si>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</si>
  <si>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</si>
  <si>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</si>
  <si>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</si>
  <si>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</si>
  <si>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</si>
  <si>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</si>
  <si>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</si>
  <si>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</si>
  <si>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</si>
  <si>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</si>
  <si>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</si>
  <si>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</si>
  <si>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</si>
  <si>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</si>
  <si>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</si>
  <si>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</si>
  <si>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</si>
  <si>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</si>
  <si>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</si>
  <si>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</si>
  <si>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</si>
  <si>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</si>
  <si>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</si>
  <si>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</si>
  <si>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</si>
  <si>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</si>
  <si>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</si>
  <si>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</si>
  <si>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</si>
  <si>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</si>
  <si>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</si>
  <si>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</si>
  <si>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</si>
  <si>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</si>
  <si>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</si>
  <si>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</si>
  <si>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</si>
  <si>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</si>
  <si>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</si>
  <si>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</si>
  <si>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</si>
  <si>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</si>
  <si>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</si>
  <si>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</si>
  <si>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</si>
  <si>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</si>
  <si>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</si>
  <si>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</si>
  <si>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</si>
  <si>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</si>
  <si>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</si>
  <si>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</si>
  <si>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</si>
  <si>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</si>
  <si>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</si>
  <si>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</si>
  <si>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</si>
  <si>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</si>
  <si>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</si>
  <si>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</si>
  <si>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</si>
  <si>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</si>
  <si>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</si>
  <si>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</si>
  <si>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</si>
  <si>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</si>
  <si>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</si>
  <si>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</si>
  <si>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</si>
  <si>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</si>
  <si>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</si>
  <si>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</si>
  <si>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</si>
  <si>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</si>
  <si>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</si>
  <si>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</si>
  <si>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</si>
  <si>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</si>
  <si>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</si>
  <si>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</si>
  <si>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</si>
  <si>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</si>
  <si>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</si>
  <si>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</si>
  <si>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</si>
  <si>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</si>
  <si>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</si>
  <si>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</si>
  <si>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</si>
  <si>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</si>
  <si>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</si>
  <si>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</si>
  <si>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</si>
  <si>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</si>
  <si>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</si>
  <si>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</si>
  <si>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</si>
  <si>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</si>
  <si>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</si>
  <si>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</si>
  <si>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</si>
  <si>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</si>
  <si>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</si>
  <si>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</si>
  <si>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</si>
  <si>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</si>
  <si>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</si>
  <si>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</si>
  <si>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</si>
  <si>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</si>
  <si>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</si>
  <si>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</si>
  <si>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</si>
  <si>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</si>
  <si>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</si>
  <si>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</si>
  <si>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</si>
  <si>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</si>
  <si>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</si>
  <si>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</si>
  <si>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</si>
  <si>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</si>
  <si>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</si>
  <si>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</si>
  <si>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</si>
  <si>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</si>
  <si>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</si>
  <si>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</si>
  <si>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</si>
  <si>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</si>
  <si>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</si>
  <si>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</si>
  <si>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</si>
  <si>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</si>
  <si>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</si>
  <si>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</si>
  <si>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</si>
  <si>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</si>
  <si>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</si>
  <si>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</si>
  <si>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</si>
  <si>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</si>
  <si>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</si>
  <si>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</si>
  <si>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</si>
  <si>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</si>
  <si>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</si>
  <si>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</si>
  <si>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</si>
  <si>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</si>
  <si>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</si>
  <si>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</si>
  <si>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</si>
  <si>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</si>
  <si>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</si>
  <si>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</si>
  <si>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</si>
  <si>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</si>
  <si>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</si>
  <si>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</si>
  <si>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</si>
  <si>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</si>
  <si>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</si>
  <si>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</si>
  <si>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</si>
  <si>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</si>
  <si>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</si>
  <si>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</si>
  <si>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</si>
  <si>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</si>
  <si>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</si>
  <si>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</si>
  <si>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</si>
  <si>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</si>
  <si>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</si>
  <si>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</si>
  <si>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</si>
  <si>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</si>
  <si>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</si>
  <si>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</si>
  <si>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</si>
  <si>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</si>
  <si>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</si>
  <si>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</si>
  <si>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</si>
  <si>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</si>
  <si>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</si>
  <si>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</si>
  <si>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</si>
  <si>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</si>
  <si>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</si>
  <si>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</si>
  <si>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</si>
  <si>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</si>
  <si>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</si>
  <si>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</si>
  <si>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</si>
  <si>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</si>
  <si>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</si>
  <si>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</si>
  <si>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</si>
  <si>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</si>
  <si>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</si>
  <si>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</si>
  <si>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</si>
  <si>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</si>
  <si>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</si>
  <si>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</si>
  <si>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</si>
  <si>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</si>
  <si>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</si>
  <si>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</si>
  <si>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</si>
  <si>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</si>
  <si>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</si>
  <si>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</si>
  <si>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</si>
  <si>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</si>
  <si>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</si>
  <si>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</si>
  <si>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</si>
  <si>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</si>
  <si>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</si>
  <si>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</si>
  <si>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</si>
  <si>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</si>
  <si>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</si>
  <si>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</si>
  <si>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</si>
  <si>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</si>
  <si>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</si>
  <si>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</si>
  <si>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</si>
  <si>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</si>
  <si>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</si>
  <si>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</si>
  <si>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</si>
  <si>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</si>
  <si>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</si>
  <si>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</si>
  <si>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</si>
  <si>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</si>
  <si>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</si>
  <si>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</si>
  <si>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</si>
  <si>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</si>
  <si>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</si>
  <si>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</si>
  <si>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</si>
  <si>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</si>
  <si>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</si>
  <si>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</si>
  <si>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</si>
  <si>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</si>
  <si>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</si>
  <si>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</si>
  <si>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</si>
  <si>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</si>
  <si>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</si>
  <si>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</si>
  <si>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</si>
  <si>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</si>
  <si>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</si>
  <si>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</si>
  <si>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</si>
  <si>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</si>
  <si>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</si>
  <si>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</si>
  <si>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</si>
  <si>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</si>
  <si>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</si>
  <si>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</si>
  <si>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</si>
  <si>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</si>
  <si>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</si>
  <si>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</si>
  <si>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</si>
  <si>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</si>
  <si>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</si>
  <si>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</si>
  <si>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</si>
  <si>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</si>
  <si>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</si>
  <si>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</si>
  <si>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</si>
  <si>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</si>
  <si>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</si>
  <si>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</si>
  <si>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</si>
  <si>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</si>
  <si>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</si>
  <si>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</si>
  <si>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</si>
  <si>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</si>
  <si>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</si>
  <si>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</si>
  <si>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</si>
  <si>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</si>
  <si>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</si>
  <si>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</si>
  <si>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</si>
  <si>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</si>
  <si>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</si>
  <si>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</si>
  <si>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</si>
  <si>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</si>
  <si>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</si>
  <si>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</si>
  <si>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</si>
  <si>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</si>
  <si>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</si>
  <si>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</si>
  <si>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</si>
  <si>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</si>
  <si>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</si>
  <si>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</si>
  <si>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</si>
  <si>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</si>
  <si>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</si>
  <si>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</si>
  <si>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</si>
  <si>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</si>
  <si>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</si>
  <si>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</si>
  <si>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</si>
  <si>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</si>
  <si>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</si>
  <si>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</si>
  <si>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</si>
  <si>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</si>
  <si>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</si>
  <si>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</si>
  <si>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</si>
  <si>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</si>
  <si>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</si>
  <si>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</si>
  <si>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</si>
  <si>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</si>
  <si>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</si>
  <si>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</si>
  <si>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</si>
  <si>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</si>
  <si>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</si>
  <si>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</si>
  <si>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</si>
  <si>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</si>
  <si>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</si>
  <si>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</si>
  <si>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</si>
  <si>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</si>
  <si>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</si>
  <si>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</si>
  <si>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</si>
  <si>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</si>
  <si>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</si>
  <si>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</si>
  <si>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</si>
  <si>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</si>
  <si>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</si>
  <si>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</si>
  <si>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</si>
  <si>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</si>
  <si>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</si>
  <si>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</si>
  <si>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</si>
  <si>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</si>
  <si>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</si>
  <si>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</si>
  <si>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</si>
  <si>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</si>
  <si>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</si>
  <si>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</si>
  <si>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</si>
  <si>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</si>
  <si>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</si>
  <si>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</si>
  <si>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</si>
  <si>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</si>
  <si>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</si>
  <si>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</si>
  <si>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</si>
  <si>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</si>
  <si>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</si>
  <si>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</si>
  <si>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</si>
  <si>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</si>
  <si>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</si>
  <si>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</si>
  <si>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</si>
  <si>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</si>
  <si>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</si>
  <si>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</si>
  <si>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</si>
  <si>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</si>
  <si>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</si>
  <si>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</si>
  <si>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</si>
  <si>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</si>
  <si>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</si>
  <si>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</si>
  <si>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</si>
  <si>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</si>
  <si>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</si>
  <si>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</si>
  <si>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</si>
  <si>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</si>
  <si>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</si>
  <si>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</si>
  <si>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</si>
  <si>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</si>
  <si>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</si>
  <si>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</si>
  <si>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</si>
  <si>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</si>
  <si>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</si>
  <si>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</si>
  <si>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</si>
  <si>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</si>
  <si>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</si>
  <si>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</si>
  <si>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</si>
  <si>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</si>
  <si>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</si>
  <si>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</si>
  <si>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</si>
  <si>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</si>
  <si>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</si>
  <si>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</si>
  <si>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</si>
  <si>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</si>
  <si>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</si>
  <si>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</si>
  <si>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</si>
  <si>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</si>
  <si>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</si>
  <si>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</si>
  <si>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</si>
  <si>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</si>
  <si>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</si>
  <si>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</si>
  <si>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</si>
  <si>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</si>
  <si>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</si>
  <si>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</si>
  <si>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</si>
  <si>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</si>
  <si>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</si>
  <si>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</si>
  <si>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</si>
  <si>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</si>
  <si>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</si>
  <si>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</si>
  <si>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</si>
  <si>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</si>
  <si>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</si>
  <si>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</si>
  <si>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</si>
  <si>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</si>
  <si>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</si>
  <si>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</si>
  <si>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</si>
  <si>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</si>
  <si>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</si>
  <si>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</si>
  <si>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</si>
  <si>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</si>
  <si>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</si>
  <si>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</si>
  <si>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</si>
  <si>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</si>
  <si>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</si>
  <si>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</si>
  <si>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</si>
  <si>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</si>
  <si>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</si>
  <si>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</si>
  <si>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</si>
  <si>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</si>
  <si>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</si>
  <si>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</si>
  <si>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</si>
  <si>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</si>
  <si>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</si>
  <si>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</si>
  <si>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</si>
  <si>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</si>
  <si>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</si>
  <si>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</si>
  <si>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</si>
  <si>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</si>
  <si>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</si>
  <si>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</si>
  <si>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</si>
  <si>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</si>
  <si>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</si>
  <si>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</si>
  <si>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</si>
  <si>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</si>
  <si>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</si>
  <si>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</si>
  <si>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</si>
  <si>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</si>
  <si>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</si>
  <si>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</si>
  <si>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</si>
  <si>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</si>
  <si>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</si>
  <si>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</si>
  <si>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</si>
  <si>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</si>
  <si>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</si>
  <si>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</si>
  <si>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</si>
  <si>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</si>
  <si>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</si>
  <si>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</si>
  <si>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</si>
  <si>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</si>
  <si>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</si>
  <si>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</si>
  <si>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</si>
  <si>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</si>
  <si>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</si>
  <si>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</si>
  <si>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</si>
  <si>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</si>
  <si>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</si>
  <si>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</si>
  <si>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</si>
  <si>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</si>
  <si>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</si>
  <si>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</si>
  <si>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</si>
  <si>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</si>
  <si>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</si>
  <si>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</si>
  <si>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</si>
  <si>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</si>
  <si>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</si>
  <si>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</si>
  <si>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</si>
  <si>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</si>
  <si>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</si>
  <si>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</si>
  <si>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</si>
  <si>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</si>
  <si>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</si>
  <si>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</si>
  <si>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</si>
  <si>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</si>
  <si>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</si>
  <si>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</si>
  <si>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</si>
  <si>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</si>
  <si>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</si>
  <si>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</si>
  <si>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</si>
  <si>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</si>
  <si>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</si>
  <si>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</si>
  <si>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</si>
  <si>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</si>
  <si>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</si>
  <si>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</si>
  <si>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</si>
  <si>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</si>
  <si>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</si>
  <si>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</si>
  <si>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</si>
  <si>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</si>
  <si>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</si>
  <si>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</si>
  <si>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</si>
  <si>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</si>
  <si>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</si>
  <si>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</si>
  <si>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</si>
  <si>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</si>
  <si>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</si>
  <si>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</si>
  <si>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</si>
  <si>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</si>
  <si>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</si>
  <si>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</si>
  <si>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</si>
  <si>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</si>
  <si>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</si>
  <si>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</si>
  <si>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</si>
  <si>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</si>
  <si>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</si>
  <si>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</si>
  <si>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</si>
  <si>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</si>
  <si>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</si>
  <si>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</si>
  <si>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</si>
  <si>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</si>
  <si>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</si>
  <si>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</si>
  <si>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</si>
  <si>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</si>
  <si>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</si>
  <si>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</si>
  <si>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</si>
  <si>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</si>
  <si>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</si>
  <si>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</si>
  <si>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</si>
  <si>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</si>
  <si>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</si>
  <si>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</si>
  <si>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</si>
  <si>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</si>
  <si>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</si>
  <si>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</si>
  <si>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</si>
  <si>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</si>
  <si>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</si>
  <si>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</si>
  <si>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</si>
  <si>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</si>
  <si>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</si>
  <si>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</si>
  <si>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</si>
  <si>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</si>
  <si>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</si>
  <si>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</si>
  <si>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</si>
  <si>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</si>
  <si>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</si>
  <si>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</si>
  <si>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</si>
  <si>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</si>
  <si>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</si>
  <si>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</si>
  <si>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</si>
  <si>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</si>
  <si>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</si>
  <si>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</si>
  <si>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</si>
  <si>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</si>
  <si>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</si>
  <si>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</si>
  <si>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</si>
  <si>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</si>
  <si>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</si>
  <si>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</si>
  <si>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</si>
  <si>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</si>
  <si>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</si>
  <si>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</si>
  <si>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</si>
  <si>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</si>
  <si>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</si>
  <si>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</si>
  <si>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</si>
  <si>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</si>
  <si>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</si>
  <si>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</si>
  <si>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</si>
  <si>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</si>
  <si>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</si>
  <si>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</si>
  <si>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</si>
  <si>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</si>
  <si>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</si>
  <si>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</si>
  <si>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</si>
  <si>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</si>
  <si>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</si>
  <si>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</si>
  <si>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</si>
  <si>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</si>
  <si>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</si>
  <si>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</si>
  <si>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</si>
  <si>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</si>
  <si>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</si>
  <si>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</si>
  <si>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</si>
  <si>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</si>
  <si>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</si>
  <si>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</si>
  <si>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</si>
  <si>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</si>
  <si>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</si>
  <si>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</si>
  <si>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</si>
  <si>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</si>
  <si>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</si>
  <si>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</si>
  <si>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</si>
  <si>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</si>
  <si>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</si>
  <si>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</si>
  <si>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</si>
  <si>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</si>
  <si>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</si>
  <si>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</si>
  <si>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</si>
  <si>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</si>
  <si>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</si>
  <si>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</si>
  <si>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</si>
  <si>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</si>
  <si>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</si>
  <si>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</si>
  <si>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</si>
  <si>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</si>
  <si>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</si>
  <si>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</si>
  <si>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</si>
  <si>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</si>
  <si>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</si>
  <si>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</si>
  <si>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</si>
  <si>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</si>
  <si>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</si>
  <si>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</si>
  <si>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</si>
  <si>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</si>
  <si>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</si>
  <si>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</si>
  <si>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</si>
  <si>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</si>
  <si>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</si>
  <si>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</si>
  <si>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</si>
  <si>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</si>
  <si>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</si>
  <si>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</si>
  <si>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</si>
  <si>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</si>
  <si>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</si>
  <si>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</si>
  <si>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</si>
  <si>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</si>
  <si>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</si>
  <si>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</si>
  <si>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</si>
  <si>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</si>
  <si>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</si>
  <si>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</si>
  <si>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</si>
  <si>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</si>
  <si>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</si>
  <si>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</si>
  <si>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</si>
  <si>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</si>
  <si>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</si>
  <si>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</si>
  <si>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</si>
  <si>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</si>
  <si>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</si>
  <si>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</si>
  <si>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</si>
  <si>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</si>
  <si>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</si>
  <si>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</si>
  <si>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</si>
  <si>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</si>
  <si>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</si>
  <si>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</si>
  <si>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</si>
  <si>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</si>
  <si>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</si>
  <si>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</si>
  <si>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</si>
  <si>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</si>
  <si>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</si>
  <si>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</si>
  <si>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</si>
  <si>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</si>
  <si>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</si>
  <si>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</si>
  <si>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</si>
  <si>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</si>
  <si>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</si>
  <si>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</si>
  <si>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</si>
  <si>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</si>
  <si>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</si>
  <si>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</si>
  <si>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</si>
  <si>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</si>
  <si>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</si>
  <si>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</si>
  <si>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</si>
  <si>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</si>
  <si>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</si>
  <si>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</si>
  <si>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</si>
  <si>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</si>
  <si>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</si>
  <si>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</si>
  <si>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</si>
  <si>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</si>
  <si>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</si>
  <si>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</si>
  <si>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</si>
  <si>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</si>
  <si>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</si>
  <si>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</si>
  <si>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</si>
  <si>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</si>
  <si>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</si>
  <si>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</si>
  <si>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</si>
  <si>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</si>
  <si>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</si>
  <si>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</si>
  <si>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</si>
  <si>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</si>
  <si>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</si>
  <si>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</si>
  <si>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</si>
  <si>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</si>
  <si>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</si>
  <si>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</si>
  <si>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</si>
  <si>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</si>
  <si>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</si>
  <si>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</si>
  <si>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</si>
  <si>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</si>
  <si>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</si>
  <si>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</si>
  <si>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</si>
  <si>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</si>
  <si>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</si>
  <si>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</si>
  <si>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</si>
  <si>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</si>
  <si>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</si>
  <si>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</si>
  <si>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</si>
  <si>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</si>
  <si>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</si>
  <si>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</si>
  <si>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</si>
  <si>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</si>
  <si>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</si>
  <si>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</si>
  <si>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</si>
  <si>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</si>
  <si>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</si>
  <si>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</si>
  <si>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</si>
  <si>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</si>
  <si>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</si>
  <si>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</si>
  <si>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</si>
  <si>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</si>
  <si>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</si>
  <si>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</si>
  <si>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</si>
  <si>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</si>
  <si>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</si>
  <si>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</si>
  <si>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</si>
  <si>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</si>
  <si>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</si>
  <si>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</si>
  <si>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</si>
  <si>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</si>
  <si>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</si>
  <si>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</si>
  <si>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</si>
  <si>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</si>
  <si>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</si>
  <si>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</si>
  <si>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</si>
  <si>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</si>
  <si>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</si>
  <si>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</si>
  <si>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</si>
  <si>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</si>
  <si>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</si>
  <si>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</si>
  <si>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</si>
  <si>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</si>
  <si>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</si>
  <si>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</si>
  <si>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</si>
  <si>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</si>
  <si>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</si>
  <si>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</si>
  <si>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</si>
  <si>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</si>
  <si>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</si>
  <si>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</si>
  <si>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</si>
  <si>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</si>
  <si>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</si>
  <si>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</si>
  <si>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</si>
  <si>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</si>
  <si>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</si>
  <si>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</si>
  <si>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</si>
  <si>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</si>
  <si>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</si>
  <si>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</si>
  <si>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</si>
  <si>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</si>
  <si>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</si>
  <si>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</si>
  <si>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</si>
  <si>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</si>
  <si>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</si>
  <si>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</si>
  <si>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</si>
  <si>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</si>
  <si>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</si>
  <si>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</si>
  <si>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</si>
  <si>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</si>
  <si>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</si>
  <si>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</si>
  <si>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</si>
  <si>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</si>
  <si>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</si>
  <si>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</si>
  <si>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</si>
  <si>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</si>
  <si>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</si>
  <si>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</si>
  <si>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</si>
  <si>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</si>
  <si>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</si>
  <si>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</si>
  <si>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</si>
  <si>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</si>
  <si>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</si>
  <si>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</si>
  <si>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</si>
  <si>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</si>
  <si>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</si>
  <si>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</si>
  <si>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</si>
  <si>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</si>
  <si>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</si>
  <si>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</si>
  <si>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</si>
  <si>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</si>
  <si>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</si>
  <si>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</si>
  <si>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</si>
  <si>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</si>
  <si>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</si>
  <si>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</si>
  <si>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</si>
  <si>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</si>
  <si>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</si>
  <si>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</si>
  <si>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</si>
  <si>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</si>
  <si>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</si>
  <si>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</si>
  <si>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</si>
  <si>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</si>
  <si>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</si>
  <si>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</si>
  <si>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</si>
  <si>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</si>
  <si>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</si>
  <si>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</si>
  <si>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</si>
  <si>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</si>
  <si>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</si>
  <si>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</si>
  <si>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</si>
  <si>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</si>
  <si>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</si>
  <si>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</si>
  <si>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</si>
  <si>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</si>
  <si>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</si>
  <si>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</si>
  <si>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</si>
  <si>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</si>
  <si>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</si>
  <si>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</si>
  <si>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</si>
  <si>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</si>
  <si>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</si>
  <si>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</si>
  <si>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</si>
  <si>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</si>
  <si>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</si>
  <si>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</si>
  <si>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</si>
  <si>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</si>
  <si>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</si>
  <si>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</si>
  <si>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</si>
  <si>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</si>
  <si>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</si>
  <si>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</si>
  <si>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</si>
  <si>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</si>
  <si>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</si>
  <si>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</si>
  <si>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</si>
  <si>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</si>
  <si>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</si>
  <si>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</si>
  <si>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</si>
  <si>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</si>
  <si>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</si>
  <si>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</si>
  <si>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</si>
  <si>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</si>
  <si>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</si>
  <si>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</si>
  <si>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</si>
  <si>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</si>
  <si>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</si>
  <si>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</si>
  <si>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</si>
  <si>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</si>
  <si>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</si>
  <si>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</si>
  <si>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</si>
  <si>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</si>
  <si>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</si>
  <si>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</si>
  <si>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</si>
  <si>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</si>
  <si>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</si>
  <si>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</si>
  <si>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</si>
  <si>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</si>
  <si>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</si>
  <si>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</si>
  <si>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</si>
  <si>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</si>
  <si>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</si>
  <si>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</si>
  <si>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</si>
  <si>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</si>
  <si>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</si>
  <si>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</si>
  <si>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</si>
  <si>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</si>
  <si>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</si>
  <si>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</si>
  <si>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</si>
  <si>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</si>
  <si>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</si>
  <si>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</si>
  <si>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</si>
  <si>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</si>
  <si>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</si>
  <si>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</si>
  <si>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</si>
  <si>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</si>
  <si>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</si>
  <si>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</si>
  <si>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</si>
  <si>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</si>
  <si>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</si>
  <si>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</si>
  <si>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</si>
  <si>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</si>
  <si>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</si>
  <si>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</si>
  <si>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</si>
  <si>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</si>
  <si>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</si>
  <si>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</si>
  <si>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</si>
  <si>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</si>
  <si>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</si>
  <si>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</si>
  <si>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</si>
  <si>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</si>
  <si>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</si>
  <si>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</si>
  <si>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</si>
  <si>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</si>
  <si>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</si>
  <si>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</si>
  <si>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</si>
  <si>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</si>
  <si>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</si>
  <si>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</si>
  <si>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</si>
  <si>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</si>
  <si>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</si>
  <si>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</si>
  <si>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</si>
  <si>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</si>
  <si>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</si>
  <si>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</si>
  <si>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</si>
  <si>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</si>
  <si>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</si>
  <si>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</si>
  <si>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</si>
  <si>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</si>
  <si>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</si>
  <si>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</si>
  <si>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</si>
  <si>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</si>
  <si>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</si>
  <si>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</si>
  <si>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</si>
  <si>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</si>
  <si>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</si>
  <si>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</si>
  <si>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</si>
  <si>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</si>
  <si>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</si>
  <si>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</si>
  <si>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</si>
  <si>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</si>
  <si>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</si>
  <si>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</si>
  <si>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</si>
  <si>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</si>
  <si>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</si>
  <si>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</si>
  <si>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</si>
  <si>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</si>
  <si>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</si>
  <si>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</si>
  <si>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</si>
  <si>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</si>
  <si>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</si>
  <si>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</si>
  <si>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</si>
  <si>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</si>
  <si>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</si>
  <si>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</si>
  <si>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</si>
  <si>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</si>
  <si>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</si>
  <si>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</si>
  <si>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</si>
  <si>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</si>
  <si>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</si>
  <si>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</si>
  <si>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</si>
  <si>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</si>
  <si>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</si>
  <si>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</si>
  <si>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</si>
  <si>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</si>
  <si>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</si>
  <si>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</si>
  <si>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</si>
  <si>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</si>
  <si>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</si>
  <si>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</si>
  <si>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</si>
  <si>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</si>
  <si>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</si>
  <si>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</si>
  <si>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</si>
  <si>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</si>
  <si>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</si>
  <si>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</si>
  <si>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</si>
  <si>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</si>
  <si>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</si>
  <si>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</si>
  <si>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</si>
  <si>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</si>
  <si>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</si>
  <si>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</si>
  <si>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</si>
  <si>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</si>
  <si>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</si>
  <si>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</si>
  <si>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</si>
  <si>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</si>
  <si>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</si>
  <si>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</si>
  <si>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</si>
  <si>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</si>
  <si>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</si>
  <si>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</si>
  <si>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</si>
  <si>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</si>
  <si>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</si>
  <si>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</si>
  <si>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</si>
  <si>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</si>
  <si>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</si>
  <si>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</si>
  <si>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</si>
  <si>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</si>
  <si>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</si>
  <si>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</si>
  <si>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</si>
  <si>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</si>
  <si>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</si>
  <si>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</si>
  <si>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</si>
  <si>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</si>
  <si>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</si>
  <si>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</si>
  <si>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</si>
  <si>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</si>
  <si>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</si>
  <si>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</si>
  <si>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</si>
  <si>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</si>
  <si>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</si>
  <si>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</si>
  <si>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</si>
  <si>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</si>
  <si>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</si>
  <si>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</si>
  <si>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</si>
  <si>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</si>
  <si>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</si>
  <si>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</si>
  <si>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</si>
  <si>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</si>
  <si>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</si>
  <si>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</si>
  <si>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</si>
  <si>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</si>
  <si>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</si>
  <si>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</si>
  <si>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</si>
  <si>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</si>
  <si>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</si>
  <si>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</si>
  <si>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</si>
  <si>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</si>
  <si>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</si>
  <si>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</si>
  <si>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</si>
  <si>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</si>
  <si>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</si>
  <si>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</si>
  <si>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</si>
  <si>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</si>
  <si>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</si>
  <si>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</si>
  <si>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</si>
  <si>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</si>
  <si>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</si>
  <si>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</si>
  <si>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</si>
  <si>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</si>
  <si>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</si>
  <si>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</si>
  <si>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</si>
  <si>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</si>
  <si>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</si>
  <si>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</si>
  <si>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</si>
  <si>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</si>
  <si>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</si>
  <si>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</si>
  <si>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</si>
  <si>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</si>
  <si>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</si>
  <si>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</si>
  <si>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</si>
  <si>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</si>
  <si>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</si>
  <si>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</si>
  <si>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</si>
  <si>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</si>
  <si>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</si>
  <si>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</si>
  <si>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</si>
  <si>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</si>
  <si>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</si>
  <si>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</si>
  <si>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</si>
  <si>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</si>
  <si>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</si>
  <si>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</si>
  <si>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</si>
  <si>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</si>
  <si>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</si>
  <si>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</si>
  <si>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</si>
  <si>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</si>
  <si>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</si>
  <si>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</si>
  <si>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</si>
  <si>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</si>
  <si>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</si>
  <si>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</si>
  <si>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</si>
  <si>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</si>
  <si>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</si>
  <si>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</si>
  <si>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</si>
  <si>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</si>
  <si>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</si>
  <si>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</si>
  <si>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</si>
  <si>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</si>
  <si>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</si>
  <si>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</si>
  <si>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</si>
  <si>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</si>
  <si>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</si>
  <si>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</si>
  <si>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</si>
  <si>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</si>
  <si>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</si>
  <si>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</si>
  <si>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</si>
  <si>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</si>
  <si>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</si>
  <si>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</si>
  <si>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</si>
  <si>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</si>
  <si>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</si>
  <si>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</si>
  <si>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</si>
  <si>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</si>
  <si>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</si>
  <si>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</si>
  <si>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</si>
  <si>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</si>
  <si>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</si>
  <si>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</si>
  <si>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</si>
  <si>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</si>
  <si>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</si>
  <si>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</si>
  <si>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</si>
  <si>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</si>
  <si>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</si>
  <si>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</si>
  <si>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</si>
  <si>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</si>
  <si>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</si>
  <si>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</si>
  <si>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</si>
  <si>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</si>
  <si>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</si>
  <si>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</si>
  <si>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</si>
  <si>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</si>
  <si>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</si>
  <si>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</si>
  <si>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</si>
  <si>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</si>
  <si>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</si>
  <si>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</si>
  <si>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</si>
  <si>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</si>
  <si>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</si>
  <si>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</si>
  <si>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</si>
  <si>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</si>
  <si>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</si>
  <si>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</si>
  <si>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</si>
  <si>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</si>
  <si>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</si>
  <si>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</si>
  <si>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</si>
  <si>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</si>
  <si>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</si>
  <si>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</si>
  <si>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</si>
  <si>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</si>
  <si>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</si>
  <si>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</si>
  <si>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</si>
  <si>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</si>
  <si>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</si>
  <si>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</si>
  <si>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</si>
  <si>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</si>
  <si>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</si>
  <si>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</si>
  <si>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</si>
  <si>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</si>
  <si>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</si>
  <si>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</si>
  <si>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</si>
  <si>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</si>
  <si>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</si>
  <si>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</si>
  <si>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</si>
  <si>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</si>
  <si>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</si>
  <si>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</si>
  <si>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</si>
  <si>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</si>
  <si>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</si>
  <si>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</si>
  <si>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</si>
  <si>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</si>
  <si>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</si>
  <si>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</si>
  <si>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</si>
  <si>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</si>
  <si>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</si>
  <si>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</si>
  <si>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</si>
  <si>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</si>
  <si>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</si>
  <si>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</si>
  <si>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</si>
  <si>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</si>
  <si>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</si>
  <si>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</si>
  <si>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</si>
  <si>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</si>
  <si>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</si>
  <si>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</si>
  <si>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</si>
  <si>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</si>
  <si>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</si>
  <si>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</si>
  <si>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</si>
  <si>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</si>
  <si>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</si>
  <si>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</si>
  <si>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</si>
  <si>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</si>
  <si>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</si>
  <si>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</si>
  <si>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</si>
  <si>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</si>
  <si>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</si>
  <si>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</si>
  <si>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</si>
  <si>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</si>
  <si>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</si>
  <si>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</si>
  <si>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</si>
  <si>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</si>
  <si>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</si>
  <si>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</si>
  <si>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</si>
  <si>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</si>
  <si>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</si>
  <si>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</si>
  <si>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</si>
  <si>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</si>
  <si>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</si>
  <si>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</si>
  <si>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</si>
  <si>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</si>
  <si>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</si>
  <si>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</si>
  <si>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</si>
  <si>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</si>
  <si>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</si>
  <si>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</si>
  <si>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</si>
  <si>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</si>
  <si>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</si>
  <si>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</si>
  <si>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</si>
  <si>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</si>
  <si>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</si>
  <si>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</si>
  <si>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</si>
  <si>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</si>
  <si>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</si>
  <si>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</si>
  <si>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</si>
  <si>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</si>
  <si>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</si>
  <si>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</si>
  <si>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</si>
  <si>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</si>
  <si>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</si>
  <si>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</si>
  <si>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</si>
  <si>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</si>
  <si>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</si>
  <si>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</si>
  <si>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</si>
  <si>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</si>
  <si>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</si>
  <si>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</si>
  <si>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</si>
  <si>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</si>
  <si>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</si>
  <si>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</si>
  <si>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</si>
  <si>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</si>
  <si>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</si>
  <si>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</si>
  <si>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</si>
  <si>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</si>
  <si>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</si>
  <si>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</si>
  <si>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</si>
  <si>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</si>
  <si>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</si>
  <si>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</si>
  <si>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</si>
  <si>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</si>
  <si>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</si>
  <si>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</si>
  <si>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</si>
  <si>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</si>
  <si>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</si>
  <si>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</si>
  <si>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</si>
  <si>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</si>
  <si>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</si>
  <si>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</si>
  <si>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</si>
  <si>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</si>
  <si>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</si>
  <si>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</si>
  <si>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</si>
  <si>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</si>
  <si>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</si>
  <si>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</si>
  <si>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</si>
  <si>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</si>
  <si>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</si>
  <si>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</si>
  <si>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</si>
  <si>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</si>
  <si>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</si>
  <si>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</si>
  <si>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</si>
  <si>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</si>
  <si>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</si>
  <si>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</si>
  <si>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</si>
  <si>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</si>
  <si>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</si>
  <si>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</si>
  <si>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</si>
  <si>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</si>
  <si>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</si>
  <si>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</si>
  <si>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</si>
  <si>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</si>
  <si>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</si>
  <si>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</si>
  <si>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</si>
  <si>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</si>
  <si>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</si>
  <si>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</si>
  <si>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</si>
  <si>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</si>
  <si>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</si>
  <si>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</si>
  <si>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</si>
  <si>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</si>
  <si>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</si>
  <si>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</si>
  <si>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</si>
  <si>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</si>
  <si>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</si>
  <si>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</si>
  <si>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</si>
  <si>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</si>
  <si>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</si>
  <si>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</si>
  <si>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</si>
  <si>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</si>
  <si>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</si>
  <si>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</si>
  <si>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</si>
  <si>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</si>
  <si>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</si>
  <si>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</si>
  <si>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</si>
  <si>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</si>
  <si>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</si>
  <si>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</si>
  <si>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</si>
  <si>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</si>
  <si>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</si>
  <si>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</si>
  <si>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</si>
  <si>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</si>
  <si>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</si>
  <si>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</si>
  <si>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</si>
  <si>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</si>
  <si>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</si>
  <si>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</si>
  <si>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</si>
  <si>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</si>
  <si>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</si>
  <si>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</si>
  <si>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</si>
  <si>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</si>
  <si>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</si>
  <si>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</si>
  <si>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</si>
  <si>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</si>
  <si>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</si>
  <si>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</si>
  <si>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</si>
  <si>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</si>
  <si>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</si>
  <si>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</si>
  <si>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</si>
  <si>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</si>
  <si>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</si>
  <si>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</si>
  <si>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</si>
  <si>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</si>
  <si>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</si>
  <si>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</si>
  <si>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</si>
  <si>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</si>
  <si>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</si>
  <si>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</si>
  <si>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</si>
  <si>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</si>
  <si>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</si>
  <si>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</si>
  <si>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</si>
  <si>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</si>
  <si>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</si>
  <si>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</si>
  <si>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</si>
  <si>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</si>
  <si>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</si>
  <si>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</si>
  <si>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</si>
  <si>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</si>
  <si>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</si>
  <si>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</si>
  <si>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</si>
  <si>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</si>
  <si>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</si>
  <si>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</si>
  <si>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</si>
  <si>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</si>
  <si>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</si>
  <si>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</si>
  <si>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</si>
  <si>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</si>
  <si>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</si>
  <si>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</si>
  <si>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</si>
  <si>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</si>
  <si>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</si>
  <si>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</si>
  <si>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</si>
  <si>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</si>
  <si>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</si>
  <si>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</si>
  <si>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</si>
  <si>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</si>
  <si>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</si>
  <si>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</si>
  <si>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</si>
  <si>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</si>
  <si>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</si>
  <si>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</si>
  <si>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</si>
  <si>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</si>
  <si>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</si>
  <si>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</si>
  <si>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</si>
  <si>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</si>
  <si>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</si>
  <si>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</si>
  <si>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</si>
  <si>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</si>
  <si>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</si>
  <si>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</si>
  <si>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</si>
  <si>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</si>
  <si>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</si>
  <si>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</si>
  <si>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</si>
  <si>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</si>
  <si>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</si>
  <si>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</si>
  <si>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</si>
  <si>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</si>
  <si>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</si>
  <si>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</si>
  <si>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</si>
  <si>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</si>
  <si>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</si>
  <si>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</si>
  <si>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</si>
  <si>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</si>
  <si>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</si>
  <si>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</si>
  <si>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</si>
  <si>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</si>
  <si>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</si>
  <si>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</si>
  <si>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</si>
  <si>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</si>
  <si>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</si>
  <si>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</si>
  <si>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</si>
  <si>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</si>
  <si>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</si>
  <si>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</si>
  <si>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</si>
  <si>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</si>
  <si>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</si>
  <si>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</si>
  <si>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</si>
  <si>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</si>
  <si>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</si>
  <si>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</si>
  <si>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</si>
  <si>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</si>
  <si>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</si>
  <si>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</si>
  <si>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</si>
  <si>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</si>
  <si>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</si>
  <si>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</si>
  <si>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</si>
  <si>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</si>
  <si>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</si>
  <si>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</si>
  <si>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</si>
  <si>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</si>
  <si>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</si>
  <si>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</si>
  <si>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</si>
  <si>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</si>
  <si>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</si>
  <si>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</si>
  <si>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</si>
  <si>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</si>
  <si>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</si>
  <si>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</si>
  <si>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</si>
  <si>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</si>
  <si>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</si>
  <si>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</si>
  <si>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</si>
  <si>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</si>
  <si>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</si>
  <si>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</si>
  <si>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</si>
  <si>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</si>
  <si>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</si>
  <si>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</si>
  <si>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</si>
  <si>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</si>
  <si>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</si>
  <si>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</si>
  <si>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</si>
  <si>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</si>
  <si>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</si>
  <si>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</si>
  <si>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</si>
  <si>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</si>
  <si>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</si>
  <si>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</si>
  <si>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</si>
  <si>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</si>
  <si>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</si>
  <si>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</si>
  <si>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</si>
  <si>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</si>
  <si>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</si>
  <si>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</si>
  <si>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</si>
  <si>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</si>
  <si>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</si>
  <si>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</si>
  <si>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</si>
  <si>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</si>
  <si>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</si>
  <si>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</si>
  <si>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</si>
  <si>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</si>
  <si>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</si>
  <si>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</si>
  <si>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</si>
  <si>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</si>
  <si>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</si>
  <si>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</si>
  <si>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</si>
  <si>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</si>
  <si>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</si>
  <si>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</si>
  <si>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</si>
  <si>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</si>
  <si>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</si>
  <si>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</si>
  <si>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</si>
  <si>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</si>
  <si>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</si>
  <si>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</si>
  <si>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</si>
  <si>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</si>
  <si>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</si>
  <si>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</si>
  <si>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</si>
  <si>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</si>
  <si>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</si>
  <si>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</si>
  <si>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</si>
  <si>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</si>
  <si>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</si>
  <si>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</si>
  <si>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</si>
  <si>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</si>
  <si>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</si>
  <si>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</si>
  <si>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</si>
  <si>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</si>
  <si>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</si>
  <si>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</si>
  <si>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</si>
  <si>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</si>
  <si>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</si>
  <si>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</si>
  <si>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</si>
  <si>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</si>
  <si>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</si>
  <si>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</si>
  <si>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</si>
  <si>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</si>
  <si>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</si>
  <si>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</si>
  <si>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</si>
  <si>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</si>
  <si>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</si>
  <si>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</si>
  <si>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</si>
  <si>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</si>
  <si>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</si>
  <si>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</si>
  <si>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</si>
  <si>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</si>
  <si>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</si>
  <si>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</si>
  <si>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</si>
  <si>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</si>
  <si>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</si>
  <si>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</si>
  <si>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</si>
  <si>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</si>
  <si>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</si>
  <si>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</si>
  <si>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</si>
  <si>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</si>
  <si>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</si>
  <si>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</si>
  <si>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</si>
  <si>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</si>
  <si>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</si>
  <si>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</si>
  <si>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</si>
  <si>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</si>
  <si>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</si>
  <si>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</si>
  <si>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</si>
  <si>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</si>
  <si>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</si>
  <si>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</si>
  <si>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</si>
  <si>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</si>
  <si>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</si>
  <si>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</si>
  <si>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</si>
  <si>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</si>
  <si>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</si>
  <si>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</si>
  <si>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</si>
  <si>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</si>
  <si>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</si>
  <si>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</si>
  <si>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</si>
  <si>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</si>
  <si>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</si>
  <si>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</si>
  <si>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</si>
  <si>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</si>
  <si>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</si>
  <si>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</si>
  <si>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</si>
  <si>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</si>
  <si>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</si>
  <si>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</si>
  <si>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</si>
  <si>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</si>
  <si>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</si>
  <si>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</si>
  <si>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</si>
  <si>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</si>
  <si>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</si>
  <si>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</si>
  <si>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</si>
  <si>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</si>
  <si>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</si>
  <si>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</si>
  <si>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</si>
  <si>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</si>
  <si>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</si>
  <si>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</si>
  <si>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</si>
  <si>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</si>
  <si>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</si>
  <si>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</si>
  <si>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</si>
  <si>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</si>
  <si>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</si>
  <si>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</si>
  <si>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</si>
  <si>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</si>
  <si>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</si>
  <si>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</si>
  <si>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</si>
  <si>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</si>
  <si>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</si>
  <si>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</si>
  <si>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</si>
  <si>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</si>
  <si>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</si>
  <si>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</si>
  <si>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</si>
  <si>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</si>
  <si>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</si>
  <si>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</si>
  <si>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</si>
  <si>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</si>
  <si>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</si>
  <si>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</si>
  <si>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</si>
  <si>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</si>
  <si>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</si>
  <si>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</si>
  <si>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</si>
  <si>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</si>
  <si>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</si>
  <si>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</si>
  <si>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</si>
  <si>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</si>
  <si>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</si>
  <si>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</si>
  <si>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</si>
  <si>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</si>
  <si>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</si>
  <si>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</si>
  <si>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</si>
  <si>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</si>
  <si>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</si>
  <si>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</si>
  <si>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</si>
  <si>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</si>
  <si>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</si>
  <si>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</si>
  <si>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</si>
  <si>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</si>
  <si>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</si>
  <si>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</si>
  <si>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</si>
  <si>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</si>
  <si>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</si>
  <si>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</si>
  <si>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</si>
  <si>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</si>
  <si>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</si>
  <si>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</si>
  <si>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</si>
  <si>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</si>
  <si>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</si>
  <si>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</si>
  <si>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</si>
  <si>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</si>
  <si>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</si>
  <si>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</si>
  <si>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</si>
  <si>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</si>
  <si>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</si>
  <si>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</si>
  <si>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</si>
  <si>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</si>
  <si>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</si>
  <si>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</si>
  <si>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</si>
  <si>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</si>
  <si>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</si>
  <si>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</si>
  <si>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</si>
  <si>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</si>
  <si>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</si>
  <si>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</si>
  <si>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</si>
  <si>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</si>
  <si>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</si>
  <si>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</si>
  <si>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</si>
  <si>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</si>
  <si>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</si>
  <si>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</si>
  <si>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</si>
  <si>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</si>
  <si>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</si>
  <si>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</si>
  <si>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</si>
  <si>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</si>
  <si>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</si>
  <si>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</si>
  <si>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</si>
  <si>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</si>
  <si>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</si>
  <si>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</si>
  <si>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</si>
  <si>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</si>
  <si>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</si>
  <si>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</si>
  <si>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</si>
  <si>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</si>
  <si>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</si>
  <si>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</si>
  <si>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</si>
  <si>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</si>
  <si>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</si>
  <si>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</si>
  <si>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</si>
  <si>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</si>
  <si>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</si>
  <si>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</si>
  <si>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</si>
  <si>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</si>
  <si>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</si>
  <si>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</si>
  <si>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</si>
  <si>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</si>
  <si>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</si>
  <si>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</si>
  <si>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</si>
  <si>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</si>
  <si>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</si>
  <si>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</si>
  <si>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</si>
  <si>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</si>
  <si>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</si>
  <si>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</si>
  <si>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</si>
  <si>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</si>
  <si>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</si>
  <si>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</si>
  <si>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</si>
  <si>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</si>
  <si>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</si>
  <si>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</si>
  <si>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</si>
  <si>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</si>
  <si>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</si>
  <si>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</si>
  <si>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</si>
  <si>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</si>
  <si>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</si>
  <si>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</si>
  <si>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</si>
  <si>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</si>
  <si>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</si>
  <si>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</si>
  <si>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</si>
  <si>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</si>
  <si>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</si>
  <si>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</si>
  <si>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</si>
  <si>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</si>
  <si>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</si>
  <si>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</si>
  <si>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</si>
  <si>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</si>
  <si>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</si>
  <si>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</si>
  <si>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</si>
  <si>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</si>
  <si>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</si>
  <si>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</si>
  <si>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</si>
  <si>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</si>
  <si>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</si>
  <si>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</si>
  <si>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</si>
  <si>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</si>
  <si>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</si>
  <si>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</si>
  <si>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</si>
  <si>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</si>
  <si>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</si>
  <si>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</si>
  <si>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</si>
  <si>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</si>
  <si>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</si>
  <si>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</si>
  <si>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</si>
  <si>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</si>
  <si>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</si>
  <si>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</si>
  <si>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</si>
  <si>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</si>
  <si>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</si>
  <si>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</si>
  <si>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</si>
  <si>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</si>
  <si>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</si>
  <si>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</si>
  <si>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</si>
  <si>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</si>
  <si>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</si>
  <si>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</si>
  <si>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</si>
  <si>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</si>
  <si>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</si>
  <si>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</si>
  <si>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</si>
  <si>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</si>
  <si>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</si>
  <si>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</si>
  <si>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</si>
  <si>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</si>
  <si>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</si>
  <si>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</si>
  <si>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</si>
  <si>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</si>
  <si>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</si>
  <si>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</si>
  <si>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</si>
  <si>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</si>
  <si>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</si>
  <si>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</si>
  <si>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</si>
  <si>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</si>
  <si>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</si>
  <si>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</si>
  <si>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</si>
  <si>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</si>
  <si>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</si>
  <si>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</si>
  <si>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</si>
  <si>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</si>
  <si>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</si>
  <si>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</si>
  <si>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</si>
  <si>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</si>
  <si>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</si>
  <si>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</si>
  <si>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</si>
  <si>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</si>
  <si>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</si>
  <si>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</si>
  <si>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</si>
  <si>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</si>
  <si>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</si>
  <si>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</si>
  <si>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</si>
  <si>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</si>
  <si>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</si>
  <si>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</si>
  <si>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</si>
  <si>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</si>
  <si>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</si>
  <si>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</si>
  <si>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</si>
  <si>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</si>
  <si>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</si>
  <si>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</si>
  <si>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</si>
  <si>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</si>
  <si>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</si>
  <si>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</si>
  <si>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</si>
  <si>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</si>
  <si>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</si>
  <si>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</si>
  <si>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</si>
  <si>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</si>
  <si>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</si>
  <si>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</si>
  <si>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</si>
  <si>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</si>
  <si>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</si>
  <si>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</si>
  <si>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</si>
  <si>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</si>
  <si>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</si>
  <si>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</si>
  <si>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</si>
  <si>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</si>
  <si>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</si>
  <si>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</si>
  <si>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</si>
  <si>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</si>
  <si>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</si>
  <si>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</si>
  <si>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</si>
  <si>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</si>
  <si>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</si>
  <si>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</si>
  <si>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</si>
  <si>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</si>
  <si>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</si>
  <si>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</si>
  <si>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</si>
  <si>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</si>
  <si>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</si>
  <si>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</si>
  <si>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</si>
  <si>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</si>
  <si>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</si>
  <si>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</si>
  <si>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</si>
  <si>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</si>
  <si>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</si>
  <si>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</si>
  <si>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</si>
  <si>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</si>
  <si>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</si>
  <si>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</si>
  <si>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</si>
  <si>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</si>
  <si>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</si>
  <si>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</si>
  <si>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</si>
  <si>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</si>
  <si>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</si>
  <si>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</si>
  <si>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</si>
  <si>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</si>
  <si>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</si>
  <si>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</si>
  <si>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</si>
  <si>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</si>
  <si>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</si>
  <si>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</si>
  <si>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</si>
  <si>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</si>
  <si>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</si>
  <si>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</si>
  <si>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</si>
  <si>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</si>
  <si>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</si>
  <si>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</si>
  <si>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</si>
  <si>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</si>
  <si>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</si>
  <si>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</si>
  <si>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</si>
  <si>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</si>
  <si>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</si>
  <si>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</si>
  <si>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</si>
  <si>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</si>
  <si>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</si>
  <si>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</si>
  <si>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</si>
  <si>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</si>
  <si>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</si>
  <si>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</si>
  <si>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</si>
  <si>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</si>
  <si>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</si>
  <si>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</si>
  <si>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</si>
  <si>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</si>
  <si>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</si>
  <si>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</si>
  <si>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</si>
  <si>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</si>
  <si>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</si>
  <si>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</si>
  <si>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</si>
  <si>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</si>
  <si>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</si>
  <si>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</si>
  <si>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</si>
  <si>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</si>
  <si>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</si>
  <si>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</si>
  <si>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</si>
  <si>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</si>
  <si>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</si>
  <si>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</si>
  <si>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</si>
  <si>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</si>
  <si>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</si>
  <si>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</si>
  <si>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</si>
  <si>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</si>
  <si>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</si>
  <si>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</si>
  <si>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</si>
  <si>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</si>
  <si>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</si>
  <si>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</si>
  <si>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</si>
  <si>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</si>
  <si>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</si>
  <si>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</si>
  <si>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</si>
  <si>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</si>
  <si>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</si>
  <si>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</si>
  <si>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</si>
  <si>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</si>
  <si>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</si>
  <si>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</si>
  <si>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</si>
  <si>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</si>
  <si>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</si>
  <si>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</si>
  <si>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</si>
  <si>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</si>
  <si>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</si>
  <si>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</si>
  <si>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</si>
  <si>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</si>
  <si>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</si>
  <si>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</si>
  <si>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</si>
  <si>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</si>
  <si>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</si>
  <si>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</si>
  <si>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</si>
  <si>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</si>
  <si>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</si>
  <si>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</si>
  <si>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</si>
  <si>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</si>
  <si>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</si>
  <si>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</si>
  <si>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</si>
  <si>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</si>
  <si>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</si>
  <si>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</si>
  <si>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</si>
  <si>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</si>
  <si>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</si>
  <si>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</si>
  <si>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</si>
  <si>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</si>
  <si>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</si>
  <si>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</si>
  <si>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</si>
  <si>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</si>
  <si>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</si>
  <si>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</si>
  <si>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</si>
  <si>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</si>
  <si>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</si>
  <si>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</si>
  <si>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</si>
  <si>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</si>
  <si>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</si>
  <si>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</si>
  <si>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</si>
  <si>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</si>
  <si>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</si>
  <si>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</si>
  <si>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</si>
  <si>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</si>
  <si>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</si>
  <si>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</si>
  <si>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</si>
  <si>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</si>
  <si>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</si>
  <si>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</si>
  <si>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</si>
  <si>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</si>
  <si>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</si>
  <si>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</si>
  <si>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</si>
  <si>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</si>
  <si>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</si>
  <si>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</si>
  <si>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</si>
  <si>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</si>
  <si>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</si>
  <si>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</si>
  <si>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</si>
  <si>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</si>
  <si>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</si>
  <si>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</si>
  <si>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</si>
  <si>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</si>
  <si>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</si>
  <si>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</si>
  <si>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</si>
  <si>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</si>
  <si>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</si>
  <si>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</si>
  <si>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</si>
  <si>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</si>
  <si>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</si>
  <si>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</si>
  <si>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</si>
  <si>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</si>
  <si>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</si>
  <si>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</si>
  <si>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</si>
  <si>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</si>
  <si>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</si>
  <si>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</si>
  <si>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</si>
  <si>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</si>
  <si>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</si>
  <si>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</si>
  <si>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</si>
  <si>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</si>
  <si>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</si>
  <si>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</si>
  <si>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</si>
  <si>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</si>
  <si>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</si>
  <si>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</si>
  <si>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</si>
  <si>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</si>
  <si>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</si>
  <si>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</si>
  <si>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</si>
  <si>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</si>
  <si>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</si>
  <si>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</si>
  <si>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</si>
  <si>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</si>
  <si>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</si>
  <si>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</si>
  <si>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</si>
  <si>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</si>
  <si>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</si>
  <si>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</si>
  <si>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</si>
  <si>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</si>
  <si>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</si>
  <si>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</si>
  <si>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</si>
  <si>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</si>
  <si>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</si>
  <si>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</si>
  <si>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</si>
  <si>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</si>
  <si>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</si>
  <si>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</si>
  <si>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</si>
  <si>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</si>
  <si>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</si>
  <si>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</si>
  <si>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</si>
  <si>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</si>
  <si>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</si>
  <si>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</si>
  <si>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</si>
  <si>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</si>
  <si>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</si>
  <si>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</si>
  <si>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</si>
  <si>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</si>
  <si>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</si>
  <si>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</si>
  <si>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</si>
  <si>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</si>
  <si>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</si>
  <si>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</si>
  <si>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</si>
  <si>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</si>
  <si>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</si>
  <si>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</si>
  <si>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</si>
  <si>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</si>
  <si>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</si>
  <si>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</si>
  <si>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</si>
  <si>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</si>
  <si>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</si>
  <si>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</si>
  <si>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</si>
  <si>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</si>
  <si>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</si>
  <si>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</si>
  <si>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</si>
  <si>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</si>
  <si>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</si>
  <si>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</si>
  <si>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</si>
  <si>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</si>
  <si>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</si>
  <si>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</si>
  <si>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</si>
  <si>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</si>
  <si>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</si>
  <si>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</si>
  <si>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</si>
  <si>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</si>
  <si>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</si>
  <si>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</si>
  <si>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</si>
  <si>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</si>
  <si>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</si>
  <si>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</si>
  <si>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</si>
  <si>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</si>
  <si>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</si>
  <si>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</si>
  <si>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</si>
  <si>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</si>
  <si>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</si>
  <si>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</si>
  <si>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</si>
  <si>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</si>
  <si>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</si>
  <si>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</si>
  <si>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</si>
  <si>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</si>
  <si>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</si>
  <si>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</si>
  <si>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</si>
  <si>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</si>
  <si>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</si>
  <si>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</si>
  <si>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</si>
  <si>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</si>
  <si>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</si>
  <si>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</si>
  <si>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</si>
  <si>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</si>
  <si>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</si>
  <si>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</si>
  <si>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</si>
  <si>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</si>
  <si>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</si>
  <si>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</si>
  <si>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</si>
  <si>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</si>
  <si>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</si>
  <si>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</si>
  <si>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</si>
  <si>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</si>
  <si>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</si>
  <si>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</si>
  <si>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</si>
  <si>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</si>
  <si>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</si>
  <si>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</si>
  <si>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</si>
  <si>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</si>
  <si>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</si>
  <si>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</si>
  <si>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</si>
  <si>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</si>
  <si>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</si>
  <si>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</si>
  <si>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</si>
  <si>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</si>
  <si>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</si>
  <si>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</si>
  <si>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</si>
  <si>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</si>
  <si>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</si>
  <si>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</si>
  <si>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</si>
  <si>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</si>
  <si>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</si>
  <si>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</si>
  <si>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</si>
  <si>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</si>
  <si>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</si>
  <si>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</si>
  <si>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</si>
  <si>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</si>
  <si>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</si>
  <si>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</si>
  <si>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</si>
  <si>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</si>
  <si>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</si>
  <si>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</si>
  <si>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</si>
  <si>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</si>
  <si>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</si>
  <si>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</si>
  <si>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</si>
  <si>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</si>
  <si>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</si>
  <si>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</si>
  <si>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</si>
  <si>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</si>
  <si>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</si>
  <si>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</si>
  <si>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</si>
  <si>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</si>
  <si>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</si>
  <si>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</si>
  <si>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</si>
  <si>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</si>
  <si>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</si>
  <si>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</si>
  <si>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</si>
  <si>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</si>
  <si>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</si>
  <si>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</si>
  <si>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</si>
  <si>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</si>
  <si>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</si>
  <si>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</si>
  <si>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</si>
  <si>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</si>
  <si>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</si>
  <si>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</si>
  <si>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</si>
  <si>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</si>
  <si>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</si>
  <si>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</si>
  <si>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</si>
  <si>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</si>
  <si>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</si>
  <si>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</si>
  <si>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</si>
  <si>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</si>
  <si>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</si>
  <si>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</si>
  <si>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</si>
  <si>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</si>
  <si>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</si>
  <si>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</si>
  <si>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</si>
  <si>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</si>
  <si>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</si>
  <si>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</si>
  <si>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</si>
  <si>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</si>
  <si>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</si>
  <si>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</si>
  <si>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</si>
  <si>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</si>
  <si>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</si>
  <si>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</si>
  <si>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</si>
  <si>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</si>
  <si>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</si>
  <si>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</si>
  <si>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</si>
  <si>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</si>
  <si>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</si>
  <si>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</si>
  <si>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</si>
  <si>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</si>
  <si>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</si>
  <si>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</si>
  <si>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</si>
  <si>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</si>
  <si>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</si>
  <si>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</si>
  <si>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</si>
  <si>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</si>
  <si>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</si>
  <si>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</si>
  <si>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</si>
  <si>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</si>
  <si>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</si>
  <si>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</si>
  <si>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</si>
  <si>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</si>
  <si>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</si>
  <si>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</si>
  <si>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</si>
  <si>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</si>
  <si>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</si>
  <si>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</si>
  <si>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</si>
  <si>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</si>
  <si>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</si>
  <si>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</si>
  <si>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</si>
  <si>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</si>
  <si>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</si>
  <si>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</si>
  <si>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</si>
  <si>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</si>
  <si>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</si>
  <si>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</si>
  <si>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</si>
  <si>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</si>
  <si>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</si>
  <si>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</si>
  <si>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</si>
  <si>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</si>
  <si>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</si>
  <si>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</si>
  <si>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</si>
  <si>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</si>
  <si>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</si>
  <si>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</si>
  <si>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</si>
  <si>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</si>
  <si>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</si>
  <si>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</si>
  <si>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</si>
  <si>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</si>
  <si>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</si>
  <si>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</si>
  <si>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</si>
  <si>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</si>
  <si>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</si>
  <si>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</si>
  <si>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</si>
  <si>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</si>
  <si>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</si>
  <si>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</si>
  <si>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</si>
  <si>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</si>
  <si>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</si>
  <si>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</si>
  <si>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</si>
  <si>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</si>
  <si>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</si>
  <si>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</si>
  <si>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</si>
  <si>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</si>
  <si>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</si>
  <si>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</si>
  <si>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</si>
  <si>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</si>
  <si>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</si>
  <si>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</si>
  <si>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</si>
  <si>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</si>
  <si>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</si>
  <si>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</si>
  <si>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</si>
  <si>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</si>
  <si>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</si>
  <si>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</si>
  <si>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</si>
  <si>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</si>
  <si>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</si>
  <si>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</si>
  <si>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</si>
  <si>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</si>
  <si>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</si>
  <si>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</si>
  <si>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</si>
  <si>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</si>
  <si>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</si>
  <si>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</si>
  <si>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</si>
  <si>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</si>
  <si>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</si>
  <si>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</si>
  <si>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</si>
  <si>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</si>
  <si>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</si>
  <si>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</si>
  <si>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</si>
  <si>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</si>
  <si>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</si>
  <si>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</si>
  <si>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</si>
  <si>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</si>
  <si>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</si>
  <si>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</si>
  <si>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</si>
  <si>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</si>
  <si>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</si>
  <si>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</si>
  <si>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</si>
  <si>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</si>
  <si>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</si>
  <si>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</si>
  <si>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</si>
  <si>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</si>
  <si>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</si>
  <si>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</si>
  <si>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</si>
  <si>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</si>
  <si>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</si>
  <si>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</si>
  <si>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</si>
  <si>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</si>
  <si>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</si>
  <si>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</si>
  <si>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</si>
  <si>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</si>
  <si>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</si>
  <si>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</si>
  <si>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</si>
  <si>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</si>
  <si>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</si>
  <si>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</si>
  <si>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</si>
  <si>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</si>
  <si>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</si>
  <si>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</si>
  <si>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</si>
  <si>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</si>
  <si>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</si>
  <si>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</si>
  <si>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</si>
  <si>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</si>
  <si>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</si>
  <si>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</si>
  <si>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</si>
  <si>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</si>
  <si>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</si>
  <si>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</si>
  <si>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</si>
  <si>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</si>
  <si>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</si>
  <si>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</si>
  <si>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</si>
  <si>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</si>
  <si>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</si>
  <si>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</si>
  <si>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</si>
  <si>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</si>
  <si>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</si>
  <si>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</si>
  <si>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</si>
  <si>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</si>
  <si>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</si>
  <si>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</si>
  <si>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</si>
  <si>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</si>
  <si>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</si>
  <si>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</si>
  <si>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</si>
  <si>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</si>
  <si>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</si>
  <si>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</si>
  <si>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</si>
  <si>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</si>
  <si>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</si>
  <si>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</si>
  <si>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</si>
  <si>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</si>
  <si>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</si>
  <si>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</si>
  <si>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</si>
  <si>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</si>
  <si>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</si>
  <si>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</si>
  <si>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</si>
  <si>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</si>
  <si>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</si>
  <si>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</si>
  <si>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</si>
  <si>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</si>
  <si>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</si>
  <si>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</si>
  <si>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</si>
  <si>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</si>
  <si>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</si>
  <si>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</si>
  <si>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</si>
  <si>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</si>
  <si>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</si>
  <si>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</si>
  <si>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</si>
  <si>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</si>
  <si>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</si>
  <si>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</si>
  <si>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</si>
  <si>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</si>
  <si>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</si>
  <si>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</si>
  <si>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</si>
  <si>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</si>
  <si>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</si>
  <si>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</si>
  <si>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</si>
  <si>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</si>
  <si>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</si>
  <si>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</si>
  <si>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</si>
  <si>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</si>
  <si>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</si>
  <si>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</si>
  <si>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</si>
  <si>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</si>
  <si>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</si>
  <si>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</si>
  <si>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</si>
  <si>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</si>
  <si>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</si>
  <si>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</si>
  <si>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</si>
  <si>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</si>
  <si>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</si>
  <si>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</si>
  <si>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</si>
  <si>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</si>
  <si>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</si>
  <si>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</si>
  <si>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</si>
  <si>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</si>
  <si>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</si>
  <si>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</si>
  <si>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</si>
  <si>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</si>
  <si>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</si>
  <si>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</si>
  <si>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</si>
  <si>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</si>
  <si>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</si>
  <si>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</si>
  <si>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</si>
  <si>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</si>
  <si>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</si>
  <si>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</si>
  <si>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</si>
  <si>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</si>
  <si>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</si>
  <si>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</si>
  <si>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</si>
  <si>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</si>
  <si>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</si>
  <si>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</si>
  <si>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</si>
  <si>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</si>
  <si>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</si>
  <si>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</si>
  <si>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</si>
  <si>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</si>
  <si>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</si>
  <si>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</si>
  <si>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</si>
  <si>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</si>
  <si>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</si>
  <si>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</si>
  <si>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</si>
  <si>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</si>
  <si>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</si>
  <si>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</si>
  <si>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</si>
  <si>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</si>
  <si>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</si>
  <si>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</si>
  <si>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</si>
  <si>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</si>
  <si>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</si>
  <si>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</si>
  <si>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</si>
  <si>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</si>
  <si>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</si>
  <si>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</si>
  <si>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</si>
  <si>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</si>
  <si>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</si>
  <si>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</si>
  <si>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</si>
  <si>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</si>
  <si>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</si>
  <si>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</si>
  <si>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</si>
  <si>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</si>
  <si>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</si>
  <si>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</si>
  <si>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</si>
  <si>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</si>
  <si>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</si>
  <si>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</si>
  <si>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</si>
  <si>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</si>
  <si>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</si>
  <si>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</si>
  <si>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</si>
  <si>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</si>
  <si>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</si>
  <si>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</si>
  <si>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</si>
  <si>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</si>
  <si>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</si>
  <si>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</si>
  <si>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</si>
  <si>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</si>
  <si>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</si>
  <si>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</si>
  <si>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</si>
  <si>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</si>
  <si>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</si>
  <si>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</si>
  <si>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</si>
  <si>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</si>
  <si>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</si>
  <si>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</si>
  <si>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</si>
  <si>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</si>
  <si>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</si>
  <si>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</si>
  <si>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</si>
  <si>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</si>
  <si>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</si>
  <si>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</si>
  <si>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</si>
  <si>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</si>
  <si>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</si>
  <si>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</si>
  <si>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</si>
  <si>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</si>
  <si>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</si>
  <si>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</si>
  <si>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</si>
  <si>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</si>
  <si>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</si>
  <si>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</si>
  <si>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</si>
  <si>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</si>
  <si>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</si>
  <si>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</si>
  <si>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</si>
  <si>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</si>
  <si>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</si>
  <si>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</si>
  <si>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</si>
  <si>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</si>
  <si>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</si>
  <si>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</si>
  <si>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</si>
  <si>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</si>
  <si>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</si>
  <si>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</si>
  <si>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</si>
  <si>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</si>
  <si>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</si>
  <si>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</si>
  <si>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</si>
  <si>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</si>
  <si>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</si>
  <si>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</si>
  <si>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</si>
  <si>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</si>
  <si>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</si>
  <si>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</si>
  <si>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</si>
  <si>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</si>
  <si>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</si>
  <si>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</si>
  <si>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</si>
  <si>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</si>
  <si>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</si>
  <si>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</si>
  <si>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</si>
  <si>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</si>
  <si>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</si>
  <si>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</si>
  <si>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</si>
  <si>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</si>
  <si>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</si>
  <si>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</si>
  <si>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</si>
  <si>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</si>
  <si>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</si>
  <si>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</si>
  <si>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</si>
  <si>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</si>
  <si>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</si>
  <si>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</si>
  <si>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</si>
  <si>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</si>
  <si>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</si>
  <si>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</si>
  <si>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</si>
  <si>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</si>
  <si>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</si>
  <si>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</si>
  <si>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</si>
  <si>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</si>
  <si>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</si>
  <si>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</si>
  <si>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</si>
  <si>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</si>
  <si>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</si>
  <si>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</si>
  <si>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</si>
  <si>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</si>
  <si>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</si>
  <si>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</si>
  <si>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</si>
  <si>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</si>
  <si>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</si>
  <si>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</si>
  <si>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</si>
  <si>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</si>
  <si>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</si>
  <si>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</si>
  <si>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</si>
  <si>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</si>
  <si>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</si>
  <si>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</si>
  <si>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</si>
  <si>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</si>
  <si>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</si>
  <si>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</si>
  <si>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</si>
  <si>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</si>
  <si>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</si>
  <si>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</si>
  <si>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</si>
  <si>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</si>
  <si>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</si>
  <si>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</si>
  <si>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</si>
  <si>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</si>
  <si>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</si>
  <si>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</si>
  <si>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</si>
  <si>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</si>
  <si>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</si>
  <si>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</si>
  <si>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</si>
  <si>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</si>
  <si>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</si>
  <si>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</si>
  <si>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</si>
  <si>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</si>
  <si>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</si>
  <si>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</si>
  <si>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</si>
  <si>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</si>
  <si>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</si>
  <si>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</si>
  <si>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</si>
  <si>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</si>
  <si>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</si>
  <si>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</si>
  <si>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</si>
  <si>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</si>
  <si>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</si>
  <si>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</si>
  <si>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</si>
  <si>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</si>
  <si>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</si>
  <si>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</si>
  <si>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</si>
  <si>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</si>
  <si>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</si>
  <si>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</si>
  <si>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</si>
  <si>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</si>
  <si>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</si>
  <si>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</si>
  <si>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</si>
  <si>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</si>
  <si>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</si>
  <si>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</si>
  <si>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</si>
  <si>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</si>
  <si>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</si>
  <si>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</si>
  <si>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</si>
  <si>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</si>
  <si>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</si>
  <si>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</si>
  <si>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</si>
  <si>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</si>
  <si>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</si>
  <si>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</si>
  <si>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</si>
  <si>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</si>
  <si>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</si>
  <si>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</si>
  <si>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</si>
  <si>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</si>
  <si>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</si>
  <si>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</si>
  <si>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</si>
  <si>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</si>
  <si>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</si>
  <si>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</si>
  <si>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</si>
  <si>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</si>
  <si>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</si>
  <si>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</si>
  <si>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</si>
  <si>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</si>
  <si>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</si>
  <si>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</si>
  <si>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</si>
  <si>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</si>
  <si>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</si>
  <si>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</si>
  <si>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</si>
  <si>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</si>
  <si>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</si>
  <si>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</si>
  <si>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</si>
  <si>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</si>
  <si>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</si>
  <si>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</si>
  <si>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</si>
  <si>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</si>
  <si>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</si>
  <si>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</si>
  <si>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</si>
  <si>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</si>
  <si>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</si>
  <si>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</si>
  <si>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</si>
  <si>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</si>
  <si>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</si>
  <si>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</si>
  <si>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</si>
  <si>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</si>
  <si>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</si>
  <si>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</si>
  <si>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</si>
  <si>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</si>
  <si>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</si>
  <si>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</si>
  <si>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</si>
  <si>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</si>
  <si>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</si>
  <si>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</si>
  <si>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</si>
  <si>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</si>
  <si>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</si>
  <si>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</si>
  <si>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</si>
  <si>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</si>
  <si>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</si>
  <si>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</si>
  <si>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</si>
  <si>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</si>
  <si>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</si>
  <si>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</si>
  <si>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</si>
  <si>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</si>
  <si>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</si>
  <si>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</si>
  <si>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</si>
  <si>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</si>
  <si>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</si>
  <si>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</si>
  <si>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</si>
  <si>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</si>
  <si>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</si>
  <si>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</si>
  <si>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</si>
  <si>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</si>
  <si>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</si>
  <si>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</si>
  <si>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</si>
  <si>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</si>
  <si>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</si>
  <si>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</si>
  <si>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</si>
  <si>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</si>
  <si>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</si>
  <si>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</si>
  <si>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</si>
  <si>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</si>
  <si>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</si>
  <si>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</si>
  <si>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</si>
  <si>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</si>
  <si>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</si>
  <si>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</si>
  <si>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</si>
  <si>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</si>
  <si>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</si>
  <si>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</si>
  <si>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</si>
  <si>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</si>
  <si>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</si>
  <si>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</si>
  <si>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</si>
  <si>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</si>
  <si>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</si>
  <si>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</si>
  <si>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</si>
  <si>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</si>
  <si>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</si>
  <si>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</si>
  <si>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</si>
  <si>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</si>
  <si>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</si>
  <si>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</si>
  <si>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</si>
  <si>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</si>
  <si>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</si>
  <si>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</si>
  <si>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</si>
  <si>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</si>
  <si>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</si>
  <si>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</si>
  <si>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</si>
  <si>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</si>
  <si>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</si>
  <si>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</si>
  <si>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</si>
  <si>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</si>
  <si>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</si>
  <si>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</si>
  <si>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</si>
  <si>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</si>
  <si>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</si>
  <si>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</si>
  <si>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</si>
  <si>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</si>
  <si>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</si>
  <si>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</si>
  <si>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</si>
  <si>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</si>
  <si>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</si>
  <si>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</si>
  <si>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</si>
  <si>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</si>
  <si>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</si>
  <si>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</si>
  <si>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</si>
  <si>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</si>
  <si>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</si>
  <si>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</si>
  <si>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</si>
  <si>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</si>
  <si>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</si>
  <si>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</si>
  <si>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</si>
  <si>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</si>
  <si>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</si>
  <si>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</si>
  <si>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</si>
  <si>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</si>
  <si>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</si>
  <si>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</si>
  <si>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</si>
  <si>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</si>
  <si>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</si>
  <si>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</si>
  <si>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</si>
  <si>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</si>
  <si>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</si>
  <si>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</si>
  <si>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</si>
  <si>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</si>
  <si>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</si>
  <si>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</si>
  <si>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</si>
  <si>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</si>
  <si>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</si>
  <si>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</si>
  <si>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</si>
  <si>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</si>
  <si>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</si>
  <si>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</si>
  <si>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</si>
  <si>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</si>
  <si>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</si>
  <si>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</si>
  <si>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</si>
  <si>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</si>
  <si>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</si>
  <si>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</si>
  <si>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</si>
  <si>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</si>
  <si>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</si>
  <si>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</si>
  <si>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</si>
  <si>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</si>
  <si>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</si>
  <si>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</si>
  <si>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</si>
  <si>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</si>
  <si>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</si>
  <si>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</si>
  <si>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</si>
  <si>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</si>
  <si>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</si>
  <si>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</si>
  <si>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</si>
  <si>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</si>
  <si>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</si>
  <si>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</si>
  <si>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</si>
  <si>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</si>
  <si>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</si>
  <si>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</si>
  <si>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</si>
  <si>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</si>
  <si>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</si>
  <si>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</si>
  <si>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</si>
  <si>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</si>
  <si>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</si>
  <si>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</si>
  <si>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</si>
  <si>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</si>
  <si>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</si>
  <si>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</si>
  <si>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</si>
  <si>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</si>
  <si>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</si>
  <si>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</si>
  <si>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</si>
  <si>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</si>
  <si>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</si>
  <si>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</si>
  <si>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</si>
  <si>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</si>
  <si>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</si>
  <si>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</si>
  <si>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</si>
  <si>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</si>
  <si>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</si>
  <si>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</si>
  <si>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</si>
  <si>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</si>
  <si>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</si>
  <si>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</si>
  <si>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</si>
  <si>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</si>
  <si>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</si>
  <si>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</si>
  <si>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</si>
  <si>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</si>
  <si>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</si>
  <si>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</si>
  <si>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</si>
  <si>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</si>
  <si>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</si>
  <si>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</si>
  <si>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</si>
  <si>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</si>
  <si>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</si>
  <si>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</si>
  <si>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</si>
  <si>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</si>
  <si>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</si>
  <si>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</si>
  <si>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</si>
  <si>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</si>
  <si>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</si>
  <si>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</si>
  <si>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</si>
  <si>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</si>
  <si>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</si>
  <si>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</si>
  <si>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</si>
  <si>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</si>
  <si>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</si>
  <si>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</si>
  <si>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</si>
  <si>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</si>
  <si>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</si>
  <si>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</si>
  <si>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</si>
  <si>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</si>
  <si>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</si>
  <si>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</si>
  <si>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</si>
  <si>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</si>
  <si>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</si>
  <si>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</si>
  <si>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</si>
  <si>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</si>
  <si>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</si>
  <si>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</si>
  <si>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</si>
  <si>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</si>
  <si>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</si>
  <si>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</si>
  <si>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</si>
  <si>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</si>
  <si>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</si>
  <si>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</si>
  <si>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</si>
  <si>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</si>
  <si>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</si>
  <si>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</si>
  <si>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</si>
  <si>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</si>
  <si>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</si>
  <si>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</si>
  <si>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</si>
  <si>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</si>
  <si>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</si>
  <si>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</si>
  <si>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</si>
  <si>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</si>
  <si>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</si>
  <si>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</si>
  <si>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</si>
  <si>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</si>
  <si>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</si>
  <si>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</si>
  <si>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</si>
  <si>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</si>
  <si>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</si>
  <si>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</si>
  <si>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</si>
  <si>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</si>
  <si>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</si>
  <si>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</si>
  <si>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</si>
  <si>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</si>
  <si>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</si>
  <si>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</si>
  <si>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</si>
  <si>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</si>
  <si>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</si>
  <si>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</si>
  <si>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</si>
  <si>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</si>
  <si>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</si>
  <si>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</si>
  <si>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</si>
  <si>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</si>
  <si>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</si>
  <si>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</si>
  <si>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</si>
  <si>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</si>
  <si>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</si>
  <si>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</si>
  <si>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</si>
  <si>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</si>
  <si>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</si>
  <si>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</si>
  <si>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</si>
  <si>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</si>
  <si>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</si>
  <si>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</si>
  <si>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</si>
  <si>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</si>
  <si>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</si>
  <si>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</si>
  <si>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</si>
  <si>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</si>
  <si>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</si>
  <si>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</si>
  <si>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</si>
  <si>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</si>
  <si>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</si>
  <si>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</si>
  <si>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</si>
  <si>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</si>
  <si>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</si>
  <si>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</si>
  <si>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</si>
  <si>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</si>
  <si>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</si>
  <si>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</si>
  <si>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</si>
  <si>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</si>
  <si>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</si>
  <si>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</si>
  <si>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</si>
  <si>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</si>
  <si>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</si>
  <si>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</si>
  <si>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</si>
  <si>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</si>
  <si>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</si>
  <si>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</si>
  <si>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</si>
  <si>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</si>
  <si>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</si>
  <si>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</si>
  <si>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</si>
  <si>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</si>
  <si>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</si>
  <si>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</si>
  <si>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</si>
  <si>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</si>
  <si>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</si>
  <si>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</si>
  <si>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</si>
  <si>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</si>
  <si>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</si>
  <si>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</si>
  <si>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</si>
  <si>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</si>
  <si>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</si>
  <si>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</si>
  <si>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</si>
  <si>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</si>
  <si>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</si>
  <si>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</si>
  <si>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</si>
  <si>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</si>
  <si>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</si>
  <si>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</si>
  <si>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</si>
  <si>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</si>
  <si>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</si>
  <si>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</si>
  <si>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</si>
  <si>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</si>
  <si>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</si>
  <si>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</si>
  <si>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</si>
  <si>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</si>
  <si>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</si>
  <si>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</si>
  <si>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</si>
  <si>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</si>
  <si>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</si>
  <si>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</si>
  <si>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</si>
  <si>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</si>
  <si>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</si>
  <si>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</si>
  <si>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</si>
  <si>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</si>
  <si>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</si>
  <si>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</si>
  <si>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</si>
  <si>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</si>
  <si>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</si>
  <si>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</si>
  <si>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</si>
  <si>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</si>
  <si>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</si>
  <si>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</si>
  <si>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</si>
  <si>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</si>
  <si>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</si>
  <si>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</si>
  <si>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</si>
  <si>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</si>
  <si>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</si>
  <si>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</si>
  <si>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</si>
  <si>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</si>
  <si>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</si>
  <si>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</si>
  <si>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</si>
  <si>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</si>
  <si>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</si>
  <si>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</si>
  <si>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</si>
  <si>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</si>
  <si>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</si>
  <si>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</si>
  <si>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</si>
  <si>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</si>
  <si>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</si>
  <si>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</si>
  <si>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</si>
  <si>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</si>
  <si>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</si>
  <si>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</si>
  <si>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</si>
  <si>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</si>
  <si>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</si>
  <si>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</si>
  <si>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</si>
  <si>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</si>
  <si>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</si>
  <si>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</si>
  <si>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</si>
  <si>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</si>
  <si>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</si>
  <si>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</si>
  <si>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</si>
  <si>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</si>
  <si>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</si>
  <si>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</si>
  <si>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</si>
  <si>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</si>
  <si>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</si>
  <si>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</si>
  <si>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</si>
  <si>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</si>
  <si>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</si>
  <si>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</si>
  <si>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</si>
  <si>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</si>
  <si>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</si>
  <si>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</si>
  <si>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</si>
  <si>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</si>
  <si>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</si>
  <si>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</si>
  <si>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</si>
  <si>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</si>
  <si>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</si>
  <si>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</si>
  <si>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</si>
  <si>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</si>
  <si>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</si>
  <si>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</si>
  <si>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</si>
  <si>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</si>
  <si>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</si>
  <si>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</si>
  <si>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</si>
  <si>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</si>
  <si>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</si>
  <si>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</si>
  <si>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</si>
  <si>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</si>
  <si>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</si>
  <si>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</si>
  <si>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</si>
  <si>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</si>
  <si>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</si>
  <si>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</si>
  <si>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</si>
  <si>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</si>
  <si>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</si>
  <si>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</si>
  <si>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</si>
  <si>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</si>
  <si>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</si>
  <si>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</si>
  <si>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</si>
  <si>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</si>
  <si>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</si>
  <si>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</si>
  <si>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</si>
  <si>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</si>
  <si>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</si>
  <si>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</si>
  <si>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</si>
  <si>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</si>
  <si>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</si>
  <si>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</si>
  <si>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</si>
  <si>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</si>
  <si>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</si>
  <si>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</si>
  <si>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</si>
  <si>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</si>
  <si>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</si>
  <si>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</si>
  <si>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</si>
  <si>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</si>
  <si>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</si>
  <si>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</si>
  <si>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</si>
  <si>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</si>
  <si>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</si>
  <si>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</si>
  <si>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</si>
  <si>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</si>
  <si>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</si>
  <si>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</si>
  <si>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</si>
  <si>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</si>
  <si>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</si>
  <si>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</si>
  <si>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</si>
  <si>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</si>
  <si>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</si>
  <si>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</si>
  <si>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</si>
  <si>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</si>
  <si>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</si>
  <si>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</si>
  <si>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</si>
  <si>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</si>
  <si>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</si>
  <si>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</si>
  <si>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</si>
  <si>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</si>
  <si>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</si>
  <si>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</si>
  <si>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</si>
  <si>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</si>
  <si>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</si>
  <si>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</si>
  <si>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</si>
  <si>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</si>
  <si>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</si>
  <si>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</si>
  <si>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</si>
  <si>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</si>
  <si>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</si>
  <si>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</si>
  <si>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</si>
  <si>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</si>
  <si>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</si>
  <si>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</si>
  <si>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</si>
  <si>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</si>
  <si>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</si>
  <si>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</si>
  <si>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</si>
  <si>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</si>
  <si>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</si>
  <si>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</si>
  <si>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</si>
  <si>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</si>
  <si>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</si>
  <si>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</si>
  <si>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</si>
  <si>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</si>
  <si>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</si>
  <si>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</si>
  <si>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</si>
  <si>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</si>
  <si>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</si>
  <si>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</si>
  <si>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</si>
  <si>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</si>
  <si>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</si>
  <si>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</si>
  <si>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</si>
  <si>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</si>
  <si>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</si>
  <si>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</si>
  <si>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</si>
  <si>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</si>
  <si>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</si>
  <si>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</si>
  <si>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</si>
  <si>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</si>
  <si>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</si>
  <si>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</si>
  <si>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</si>
  <si>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</si>
  <si>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</si>
  <si>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</si>
  <si>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</si>
  <si>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</si>
  <si>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</si>
  <si>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</si>
  <si>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</si>
  <si>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</si>
  <si>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</si>
  <si>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</si>
  <si>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</si>
  <si>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</si>
  <si>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</si>
  <si>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</si>
  <si>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</si>
  <si>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</si>
  <si>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</si>
  <si>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</si>
  <si>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</si>
  <si>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</si>
  <si>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</si>
  <si>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</si>
  <si>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</si>
  <si>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</si>
  <si>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</si>
  <si>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</si>
  <si>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</si>
  <si>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</si>
  <si>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</si>
  <si>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</si>
  <si>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</si>
  <si>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</si>
  <si>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</si>
  <si>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</si>
  <si>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</si>
  <si>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</si>
  <si>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</si>
  <si>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</si>
  <si>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</si>
  <si>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</si>
  <si>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</si>
  <si>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</si>
  <si>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</si>
  <si>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</si>
  <si>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</si>
  <si>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</si>
  <si>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</si>
  <si>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</si>
  <si>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</si>
  <si>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</si>
  <si>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</si>
  <si>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</si>
  <si>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</si>
  <si>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</si>
  <si>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</si>
  <si>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</si>
  <si>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</si>
  <si>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</si>
  <si>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</si>
  <si>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</si>
  <si>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</si>
  <si>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</si>
  <si>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</si>
  <si>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</si>
  <si>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</si>
  <si>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</si>
  <si>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</si>
  <si>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</si>
  <si>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</si>
  <si>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</si>
  <si>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</si>
  <si>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</si>
  <si>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</si>
  <si>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</si>
  <si>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</si>
  <si>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</si>
  <si>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</si>
  <si>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</si>
  <si>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</si>
  <si>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</si>
  <si>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</si>
  <si>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</si>
  <si>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</si>
  <si>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</si>
  <si>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</si>
  <si>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</si>
  <si>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</si>
  <si>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</si>
  <si>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</si>
  <si>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</si>
  <si>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</si>
  <si>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</si>
  <si>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</si>
  <si>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</si>
  <si>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</si>
  <si>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</si>
  <si>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</si>
  <si>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</si>
  <si>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</si>
  <si>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</si>
  <si>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</si>
  <si>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</si>
  <si>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</si>
  <si>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</si>
  <si>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</si>
  <si>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</si>
  <si>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</si>
  <si>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</si>
  <si>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</si>
  <si>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</si>
  <si>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</si>
  <si>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</si>
  <si>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</si>
  <si>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</si>
  <si>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</si>
  <si>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</si>
  <si>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</si>
  <si>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</si>
  <si>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</si>
  <si>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</si>
  <si>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</si>
  <si>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</si>
  <si>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</si>
  <si>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</si>
  <si>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</si>
  <si>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</si>
  <si>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</si>
  <si>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</si>
  <si>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</si>
  <si>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</si>
  <si>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</si>
  <si>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</si>
  <si>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</si>
  <si>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</si>
  <si>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</si>
  <si>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</si>
  <si>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</si>
  <si>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</si>
  <si>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</si>
  <si>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</si>
  <si>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</si>
  <si>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</si>
  <si>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</si>
  <si>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</si>
  <si>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</si>
  <si>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</si>
  <si>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</si>
  <si>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</si>
  <si>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</si>
  <si>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</si>
  <si>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</si>
  <si>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</si>
  <si>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</si>
  <si>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</si>
  <si>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</si>
  <si>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</si>
  <si>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</si>
  <si>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</si>
  <si>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</si>
  <si>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</si>
  <si>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</si>
  <si>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</si>
  <si>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</si>
  <si>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</si>
  <si>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</si>
  <si>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</si>
  <si>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</si>
  <si>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</si>
  <si>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</si>
  <si>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</si>
  <si>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</si>
  <si>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</si>
  <si>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</si>
  <si>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</si>
  <si>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</si>
  <si>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</si>
  <si>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</si>
  <si>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</si>
  <si>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</si>
  <si>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</si>
  <si>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</si>
  <si>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</si>
  <si>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</si>
  <si>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</si>
  <si>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</si>
  <si>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</si>
  <si>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</si>
  <si>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</si>
  <si>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</si>
  <si>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</si>
  <si>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</si>
  <si>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</si>
  <si>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</si>
  <si>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</si>
  <si>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</si>
  <si>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</si>
  <si>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</si>
  <si>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</si>
  <si>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</si>
  <si>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</si>
  <si>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</si>
  <si>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</si>
  <si>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</si>
  <si>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</si>
  <si>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</si>
  <si>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</si>
  <si>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</si>
  <si>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</si>
  <si>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</si>
  <si>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</si>
  <si>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</si>
  <si>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</si>
  <si>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</si>
  <si>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</si>
  <si>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</si>
  <si>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</si>
  <si>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</si>
  <si>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</si>
  <si>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</si>
  <si>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</si>
  <si>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</si>
  <si>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</si>
  <si>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</si>
  <si>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</si>
  <si>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</si>
  <si>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</si>
  <si>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</si>
  <si>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</si>
  <si>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</si>
  <si>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</si>
  <si>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</si>
  <si>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</si>
  <si>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</si>
  <si>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</si>
  <si>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</si>
  <si>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</si>
  <si>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</si>
  <si>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</si>
  <si>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</si>
  <si>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</si>
  <si>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</si>
  <si>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</si>
  <si>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</si>
  <si>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</si>
  <si>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</si>
  <si>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</si>
  <si>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</si>
  <si>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</si>
  <si>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</si>
  <si>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</si>
  <si>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</si>
  <si>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</si>
  <si>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</si>
  <si>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</si>
  <si>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</si>
  <si>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</si>
  <si>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</si>
  <si>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</si>
  <si>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</si>
  <si>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</si>
  <si>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</si>
  <si>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</si>
  <si>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</si>
  <si>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</si>
  <si>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</si>
  <si>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</si>
  <si>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</si>
  <si>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</si>
  <si>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</si>
  <si>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</si>
  <si>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</si>
  <si>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</si>
  <si>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</si>
  <si>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</si>
  <si>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</si>
  <si>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</si>
  <si>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</si>
  <si>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</si>
  <si>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</si>
  <si>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</si>
  <si>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</si>
  <si>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</si>
  <si>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</si>
  <si>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</si>
  <si>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</si>
  <si>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</si>
  <si>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</si>
  <si>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</si>
  <si>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</si>
  <si>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</si>
  <si>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</si>
  <si>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</si>
  <si>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</si>
  <si>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</si>
  <si>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</si>
  <si>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</si>
  <si>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</si>
  <si>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</si>
  <si>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</si>
  <si>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</si>
  <si>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</si>
  <si>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</si>
  <si>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</si>
  <si>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</si>
  <si>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</si>
  <si>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</si>
  <si>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</si>
  <si>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</si>
  <si>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</si>
  <si>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</si>
  <si>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</si>
  <si>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</si>
  <si>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</si>
  <si>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</si>
  <si>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</si>
  <si>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</si>
  <si>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</si>
  <si>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</si>
  <si>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</si>
  <si>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</si>
  <si>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</si>
  <si>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</si>
  <si>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</si>
  <si>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</si>
  <si>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</si>
  <si>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</si>
  <si>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</si>
  <si>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</si>
  <si>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</si>
  <si>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</si>
  <si>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</si>
  <si>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</si>
  <si>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</si>
  <si>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</si>
  <si>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</si>
  <si>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</si>
  <si>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</si>
  <si>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</si>
  <si>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</si>
  <si>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</si>
  <si>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</si>
  <si>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</si>
  <si>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</si>
  <si>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</si>
  <si>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</si>
  <si>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</si>
  <si>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</si>
  <si>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</si>
  <si>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</si>
  <si>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</si>
  <si>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</si>
  <si>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</si>
  <si>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</si>
  <si>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</si>
  <si>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</si>
  <si>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</si>
  <si>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</si>
  <si>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</si>
  <si>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</si>
  <si>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</si>
  <si>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</si>
  <si>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</si>
  <si>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</si>
  <si>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</si>
  <si>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</si>
  <si>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</si>
  <si>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</si>
  <si>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</si>
  <si>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</si>
  <si>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</si>
  <si>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</si>
  <si>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</si>
  <si>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</si>
  <si>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</si>
  <si>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</si>
  <si>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</si>
  <si>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</si>
  <si>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</si>
  <si>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</si>
  <si>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</si>
  <si>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</si>
  <si>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</si>
  <si>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</si>
  <si>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</si>
  <si>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</si>
  <si>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</si>
  <si>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</si>
  <si>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</si>
  <si>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</si>
  <si>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</si>
  <si>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</si>
  <si>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</si>
  <si>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</si>
  <si>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</si>
  <si>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</si>
  <si>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</si>
  <si>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</si>
  <si>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</si>
  <si>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</si>
  <si>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</si>
  <si>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</si>
  <si>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</si>
  <si>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</si>
  <si>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</si>
  <si>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</si>
  <si>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</si>
  <si>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</si>
  <si>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</si>
  <si>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</si>
  <si>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</si>
  <si>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</si>
  <si>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</si>
  <si>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</si>
  <si>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</si>
  <si>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</si>
  <si>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</si>
  <si>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</si>
  <si>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</si>
  <si>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</si>
  <si>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</si>
  <si>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</si>
  <si>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</si>
  <si>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</si>
  <si>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</si>
  <si>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</si>
  <si>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</si>
  <si>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</si>
  <si>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</si>
  <si>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</si>
  <si>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</si>
  <si>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</si>
  <si>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</si>
  <si>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</si>
  <si>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</si>
  <si>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</si>
  <si>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</si>
  <si>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</si>
  <si>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</si>
  <si>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</si>
  <si>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</si>
  <si>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</si>
  <si>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</si>
  <si>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</si>
  <si>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</si>
  <si>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</si>
  <si>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</si>
  <si>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</si>
  <si>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</si>
  <si>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</si>
  <si>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</si>
  <si>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</si>
  <si>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</si>
  <si>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</si>
  <si>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</si>
  <si>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</si>
  <si>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</si>
  <si>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</si>
  <si>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</si>
  <si>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</si>
  <si>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</si>
  <si>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</si>
  <si>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</si>
  <si>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</si>
  <si>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</si>
  <si>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</si>
  <si>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</si>
  <si>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</si>
  <si>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</si>
  <si>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</si>
  <si>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</si>
  <si>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</si>
  <si>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</si>
  <si>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</si>
  <si>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</si>
  <si>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</si>
  <si>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</si>
  <si>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</si>
  <si>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</si>
  <si>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</si>
  <si>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</si>
  <si>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</si>
  <si>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</si>
  <si>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</si>
  <si>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</si>
  <si>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</si>
  <si>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</si>
  <si>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</si>
  <si>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</si>
  <si>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</si>
  <si>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</si>
  <si>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</si>
  <si>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</si>
  <si>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</si>
  <si>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</si>
  <si>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</si>
  <si>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</si>
  <si>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</si>
  <si>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</si>
  <si>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</si>
  <si>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</si>
  <si>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</si>
  <si>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</si>
  <si>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</si>
  <si>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</si>
  <si>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</si>
  <si>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</si>
  <si>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</si>
  <si>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</si>
  <si>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</si>
  <si>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</si>
  <si>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</si>
  <si>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</si>
  <si>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</si>
  <si>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</si>
  <si>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</si>
  <si>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</si>
  <si>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</si>
  <si>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</si>
  <si>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</si>
  <si>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</si>
  <si>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</si>
  <si>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</si>
  <si>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</si>
  <si>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</si>
  <si>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</si>
  <si>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</si>
  <si>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</si>
  <si>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</si>
  <si>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</si>
  <si>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</si>
  <si>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</si>
  <si>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</si>
  <si>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</si>
  <si>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</si>
  <si>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</si>
  <si>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</si>
  <si>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</si>
  <si>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</si>
  <si>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</si>
  <si>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</si>
  <si>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</si>
  <si>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</si>
  <si>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</si>
  <si>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</si>
  <si>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</si>
  <si>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</si>
  <si>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</si>
  <si>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</si>
  <si>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</si>
  <si>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</si>
  <si>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</si>
  <si>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</si>
  <si>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</si>
  <si>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</si>
  <si>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</si>
  <si>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</si>
  <si>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</si>
  <si>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</si>
  <si>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</si>
  <si>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</si>
  <si>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</si>
  <si>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</si>
  <si>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</si>
  <si>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</si>
  <si>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</si>
  <si>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</si>
  <si>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</si>
  <si>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</si>
  <si>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</si>
  <si>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</si>
  <si>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</si>
  <si>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</si>
  <si>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</si>
  <si>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</si>
  <si>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</si>
  <si>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</si>
  <si>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</si>
  <si>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</si>
  <si>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</si>
  <si>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</si>
  <si>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</si>
  <si>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</si>
  <si>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</si>
  <si>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</si>
  <si>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</si>
  <si>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</si>
  <si>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</si>
  <si>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</si>
  <si>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</si>
  <si>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</si>
  <si>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</si>
  <si>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</si>
  <si>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</si>
  <si>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</si>
  <si>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</si>
  <si>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</si>
  <si>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</si>
  <si>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</si>
  <si>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</si>
  <si>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</si>
  <si>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</si>
  <si>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</si>
  <si>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</si>
  <si>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</si>
  <si>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</si>
  <si>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</si>
  <si>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</si>
  <si>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</si>
  <si>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</si>
  <si>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</si>
  <si>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</si>
  <si>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</si>
  <si>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</si>
  <si>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</si>
  <si>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</si>
  <si>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</si>
  <si>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</si>
  <si>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</si>
  <si>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</si>
  <si>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</si>
  <si>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</si>
  <si>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</si>
  <si>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</si>
  <si>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</si>
  <si>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</si>
  <si>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</si>
  <si>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</si>
  <si>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</si>
  <si>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</si>
  <si>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</si>
  <si>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</si>
  <si>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</si>
  <si>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</si>
  <si>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</si>
  <si>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</si>
  <si>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</si>
  <si>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</si>
  <si>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</si>
  <si>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</si>
  <si>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</si>
  <si>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</si>
  <si>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</si>
  <si>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</si>
  <si>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</si>
  <si>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</si>
  <si>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</si>
  <si>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</si>
  <si>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</si>
  <si>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</si>
  <si>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</si>
  <si>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</si>
  <si>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</si>
  <si>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</si>
  <si>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</si>
  <si>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</si>
  <si>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</si>
  <si>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</si>
  <si>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</si>
  <si>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</si>
  <si>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</si>
  <si>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</si>
  <si>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</si>
  <si>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</si>
  <si>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</si>
  <si>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</si>
  <si>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</si>
  <si>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</si>
  <si>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</si>
  <si>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</si>
  <si>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</si>
  <si>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</si>
  <si>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</si>
  <si>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</si>
  <si>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</si>
  <si>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</si>
  <si>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</si>
  <si>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</si>
  <si>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</si>
  <si>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</si>
  <si>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</si>
  <si>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</si>
  <si>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</si>
  <si>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</si>
  <si>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</si>
  <si>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</si>
  <si>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</si>
  <si>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</si>
  <si>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</si>
  <si>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</si>
  <si>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</si>
  <si>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</si>
  <si>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</si>
  <si>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</si>
  <si>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</si>
  <si>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</si>
  <si>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</si>
  <si>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</si>
  <si>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</si>
  <si>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</si>
  <si>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</si>
  <si>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</si>
  <si>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</si>
  <si>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</si>
  <si>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</si>
  <si>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</si>
  <si>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</si>
  <si>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</si>
  <si>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</si>
  <si>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</si>
  <si>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</si>
  <si>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</si>
  <si>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</si>
  <si>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</si>
  <si>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</si>
  <si>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</si>
  <si>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</si>
  <si>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</si>
  <si>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</si>
  <si>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</si>
  <si>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</si>
  <si>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</si>
  <si>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</si>
  <si>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</si>
  <si>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</si>
  <si>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</si>
  <si>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</si>
  <si>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</si>
  <si>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</si>
  <si>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</si>
  <si>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</si>
  <si>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</si>
  <si>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</si>
  <si>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</si>
  <si>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</si>
  <si>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</si>
  <si>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</si>
  <si>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</si>
  <si>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</si>
  <si>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</si>
  <si>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</si>
  <si>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</si>
  <si>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</si>
  <si>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</si>
  <si>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</si>
  <si>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</si>
  <si>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</si>
  <si>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</si>
  <si>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</si>
  <si>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</si>
  <si>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</si>
  <si>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</si>
  <si>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</si>
  <si>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</si>
  <si>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</si>
  <si>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</si>
  <si>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</si>
  <si>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</si>
  <si>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</si>
  <si>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</si>
  <si>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</si>
  <si>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</si>
  <si>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</si>
  <si>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</si>
  <si>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</si>
  <si>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</si>
  <si>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</si>
  <si>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</si>
  <si>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</si>
  <si>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</si>
  <si>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</si>
  <si>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</si>
  <si>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</si>
  <si>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</si>
  <si>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</si>
  <si>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</si>
  <si>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</si>
  <si>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</si>
  <si>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</si>
  <si>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</si>
  <si>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</si>
  <si>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</si>
  <si>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</si>
  <si>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</si>
  <si>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</si>
  <si>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</si>
  <si>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</si>
  <si>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</si>
  <si>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</si>
  <si>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</si>
  <si>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</si>
  <si>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</si>
  <si>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</si>
  <si>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</si>
  <si>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</si>
  <si>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</si>
  <si>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</si>
  <si>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</si>
  <si>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</si>
  <si>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</si>
  <si>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</si>
  <si>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</si>
  <si>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</si>
  <si>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</si>
  <si>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</si>
  <si>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</si>
  <si>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</si>
  <si>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</si>
  <si>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</si>
  <si>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</si>
  <si>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</si>
  <si>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</si>
  <si>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</si>
  <si>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</si>
  <si>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</si>
  <si>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</si>
  <si>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</si>
  <si>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</si>
  <si>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</si>
  <si>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</si>
  <si>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</si>
  <si>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</si>
  <si>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</si>
  <si>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</si>
  <si>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</si>
  <si>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</si>
  <si>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</si>
  <si>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</si>
  <si>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</si>
  <si>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</si>
  <si>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</si>
  <si>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</si>
  <si>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</si>
  <si>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</si>
  <si>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</si>
  <si>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</si>
  <si>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</si>
  <si>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</si>
  <si>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</si>
  <si>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</si>
  <si>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</si>
  <si>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</si>
  <si>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</si>
  <si>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</si>
  <si>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</si>
  <si>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</si>
  <si>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</si>
  <si>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</si>
  <si>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</si>
  <si>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</si>
  <si>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</si>
  <si>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</si>
  <si>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</si>
  <si>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</si>
  <si>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</si>
  <si>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</si>
  <si>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</si>
  <si>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</si>
  <si>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</si>
  <si>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</si>
  <si>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</si>
  <si>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</si>
  <si>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</si>
  <si>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</si>
  <si>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</si>
  <si>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</si>
  <si>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</si>
  <si>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</si>
  <si>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</si>
  <si>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</si>
  <si>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</si>
  <si>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</si>
  <si>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</si>
  <si>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</si>
  <si>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</si>
  <si>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</si>
  <si>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</si>
  <si>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</si>
  <si>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</si>
  <si>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</si>
  <si>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</si>
  <si>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</si>
  <si>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</si>
  <si>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</si>
  <si>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</si>
  <si>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</si>
  <si>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</si>
  <si>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</si>
  <si>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</si>
  <si>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</si>
  <si>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</si>
  <si>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</si>
  <si>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</si>
  <si>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</si>
  <si>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</si>
  <si>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</si>
  <si>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</si>
  <si>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</si>
  <si>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</si>
  <si>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</si>
  <si>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</si>
  <si>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</si>
  <si>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</si>
  <si>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</si>
  <si>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</si>
  <si>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</si>
  <si>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</si>
  <si>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</si>
  <si>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</si>
  <si>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</si>
  <si>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</si>
  <si>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</si>
  <si>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</si>
  <si>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</si>
  <si>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</si>
  <si>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</si>
  <si>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</si>
  <si>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</si>
  <si>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</si>
  <si>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</si>
  <si>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</si>
  <si>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</si>
  <si>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</si>
  <si>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</si>
  <si>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</si>
  <si>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</si>
  <si>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</si>
  <si>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</si>
  <si>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</si>
  <si>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</si>
  <si>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</si>
  <si>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</si>
  <si>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</si>
  <si>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</si>
  <si>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</si>
  <si>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</si>
  <si>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</si>
  <si>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</si>
  <si>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</si>
  <si>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</si>
  <si>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</si>
  <si>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</si>
  <si>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</si>
  <si>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</si>
  <si>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</si>
  <si>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</si>
  <si>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</si>
  <si>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</si>
  <si>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</si>
  <si>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</si>
  <si>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</si>
  <si>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</si>
  <si>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</si>
  <si>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</si>
  <si>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</si>
  <si>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</si>
  <si>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</si>
  <si>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</si>
  <si>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</si>
  <si>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</si>
  <si>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</si>
  <si>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</si>
  <si>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</si>
  <si>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</si>
  <si>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</si>
  <si>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</si>
  <si>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</si>
  <si>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</si>
  <si>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</si>
  <si>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</si>
  <si>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</si>
  <si>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</si>
  <si>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</si>
  <si>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</si>
  <si>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</si>
  <si>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</si>
  <si>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</si>
  <si>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</si>
  <si>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</si>
  <si>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</si>
  <si>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</si>
  <si>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</si>
  <si>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</si>
  <si>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</si>
  <si>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</si>
  <si>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</si>
  <si>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</si>
  <si>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</si>
  <si>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</si>
  <si>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</si>
  <si>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</si>
  <si>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</si>
  <si>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</si>
  <si>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</si>
  <si>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</si>
  <si>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</si>
  <si>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</si>
  <si>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</si>
  <si>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</si>
  <si>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</si>
  <si>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</si>
  <si>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</si>
  <si>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</si>
  <si>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</si>
  <si>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</si>
  <si>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</si>
  <si>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</si>
  <si>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</si>
  <si>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</si>
  <si>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</si>
  <si>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</si>
  <si>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</si>
  <si>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</si>
  <si>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</si>
  <si>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</si>
  <si>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</si>
  <si>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</si>
  <si>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</si>
  <si>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</si>
  <si>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</si>
  <si>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</si>
  <si>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</si>
  <si>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</si>
  <si>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</si>
  <si>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</si>
  <si>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</si>
  <si>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</si>
  <si>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</si>
  <si>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</si>
  <si>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</si>
  <si>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</si>
  <si>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</si>
  <si>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</si>
  <si>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</si>
  <si>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</si>
  <si>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</si>
  <si>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</si>
  <si>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</si>
  <si>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</si>
  <si>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</si>
  <si>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</si>
  <si>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</si>
  <si>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</si>
  <si>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</si>
  <si>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</si>
  <si>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</si>
  <si>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</si>
  <si>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</si>
  <si>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</si>
  <si>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</si>
  <si>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</si>
  <si>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</si>
  <si>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</si>
  <si>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</si>
  <si>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</si>
  <si>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</si>
  <si>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</si>
  <si>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</si>
  <si>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</si>
  <si>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</si>
  <si>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</si>
  <si>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</si>
  <si>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</si>
  <si>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</si>
  <si>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</si>
  <si>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</si>
  <si>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</si>
  <si>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</si>
  <si>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</si>
  <si>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</si>
  <si>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</si>
  <si>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</si>
  <si>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</si>
  <si>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</si>
  <si>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</si>
  <si>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</si>
  <si>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</si>
  <si>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</si>
  <si>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</si>
  <si>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</si>
  <si>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</si>
  <si>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</si>
  <si>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</si>
  <si>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</si>
  <si>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</si>
  <si>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</si>
  <si>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</si>
  <si>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</si>
  <si>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</si>
  <si>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</si>
  <si>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</si>
  <si>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</si>
  <si>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</si>
  <si>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</si>
  <si>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</si>
  <si>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</si>
  <si>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</si>
  <si>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</si>
  <si>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</si>
  <si>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</si>
  <si>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</si>
  <si>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</si>
  <si>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</si>
  <si>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</si>
  <si>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</si>
  <si>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</si>
  <si>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</si>
  <si>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</si>
  <si>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</si>
  <si>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</si>
  <si>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</si>
  <si>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</si>
  <si>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</si>
  <si>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</si>
  <si>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</si>
  <si>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</si>
  <si>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</si>
  <si>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</si>
  <si>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</si>
  <si>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</si>
  <si>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</si>
  <si>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</si>
  <si>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</si>
  <si>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</si>
  <si>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</si>
  <si>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</si>
  <si>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</si>
  <si>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</si>
  <si>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</si>
  <si>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</si>
  <si>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</si>
  <si>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</si>
  <si>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</si>
  <si>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</si>
  <si>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</si>
  <si>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</si>
  <si>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</si>
  <si>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</si>
  <si>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</si>
  <si>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</si>
  <si>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</si>
  <si>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</si>
  <si>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</si>
  <si>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</si>
  <si>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</si>
  <si>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</si>
  <si>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</si>
  <si>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</si>
  <si>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</si>
  <si>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</si>
  <si>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</si>
  <si>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</si>
  <si>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</si>
  <si>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</si>
  <si>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</si>
  <si>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</si>
  <si>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</si>
  <si>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</si>
  <si>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</si>
  <si>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</si>
  <si>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</si>
  <si>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</si>
  <si>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</si>
  <si>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</si>
  <si>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</si>
  <si>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</si>
  <si>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</si>
  <si>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</si>
  <si>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</si>
  <si>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</si>
  <si>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</si>
  <si>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</si>
  <si>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</si>
  <si>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</si>
  <si>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</si>
  <si>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</si>
  <si>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</si>
  <si>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</si>
  <si>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</si>
  <si>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</si>
  <si>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</si>
  <si>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</si>
  <si>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</si>
  <si>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</si>
  <si>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</si>
  <si>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</si>
  <si>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</si>
  <si>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</si>
  <si>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</si>
  <si>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</si>
  <si>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</si>
  <si>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</si>
  <si>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</si>
  <si>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</si>
  <si>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</si>
  <si>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</si>
  <si>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</si>
  <si>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</si>
  <si>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</si>
  <si>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</si>
  <si>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</si>
  <si>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</si>
  <si>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</si>
  <si>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</si>
  <si>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</si>
  <si>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</si>
  <si>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</si>
  <si>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</si>
  <si>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</si>
  <si>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</si>
  <si>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</si>
  <si>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</si>
  <si>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</si>
  <si>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</si>
  <si>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</si>
  <si>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</si>
  <si>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</si>
  <si>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</si>
  <si>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</si>
  <si>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</si>
  <si>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</si>
  <si>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</si>
  <si>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</si>
  <si>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</si>
  <si>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</si>
  <si>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</si>
  <si>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</si>
  <si>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</si>
  <si>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</si>
  <si>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</si>
  <si>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</si>
  <si>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</si>
  <si>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</si>
  <si>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</si>
  <si>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</si>
  <si>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</si>
  <si>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</si>
  <si>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</si>
  <si>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</si>
  <si>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</si>
  <si>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</si>
  <si>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</si>
  <si>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</si>
  <si>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</si>
  <si>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</si>
  <si>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</si>
  <si>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</si>
  <si>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</si>
  <si>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</si>
  <si>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</si>
  <si>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</si>
  <si>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</si>
  <si>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</si>
  <si>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</si>
  <si>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</si>
  <si>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</si>
  <si>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</si>
  <si>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</si>
  <si>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</si>
  <si>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</si>
  <si>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</si>
  <si>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</si>
  <si>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</si>
  <si>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</si>
  <si>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</si>
  <si>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</si>
  <si>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</si>
  <si>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</si>
  <si>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</si>
  <si>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</si>
  <si>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</si>
  <si>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</si>
  <si>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</si>
  <si>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</si>
  <si>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</si>
  <si>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</si>
  <si>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</si>
  <si>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</si>
  <si>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</si>
  <si>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</si>
  <si>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</si>
  <si>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</si>
  <si>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</si>
  <si>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</si>
  <si>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</si>
  <si>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</si>
  <si>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</si>
  <si>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</si>
  <si>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</si>
  <si>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</si>
  <si>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</si>
  <si>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</si>
  <si>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</si>
  <si>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</si>
  <si>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</si>
  <si>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</si>
  <si>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</si>
  <si>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</si>
  <si>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</si>
  <si>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</si>
  <si>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</si>
  <si>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</si>
  <si>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</si>
  <si>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</si>
  <si>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</si>
  <si>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</si>
  <si>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</si>
  <si>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</si>
  <si>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</si>
  <si>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</si>
  <si>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</si>
  <si>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</si>
  <si>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</si>
  <si>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</si>
  <si>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</si>
  <si>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</si>
  <si>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</si>
  <si>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</si>
  <si>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</si>
  <si>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</si>
  <si>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</si>
  <si>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</si>
  <si>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</si>
  <si>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</si>
  <si>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</si>
  <si>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</si>
  <si>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</si>
  <si>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</si>
  <si>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</si>
  <si>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</si>
  <si>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</si>
  <si>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</si>
  <si>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</si>
  <si>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</si>
  <si>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</si>
  <si>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</si>
  <si>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</si>
  <si>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</si>
  <si>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</si>
  <si>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</si>
  <si>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</si>
  <si>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</si>
  <si>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</si>
  <si>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</si>
  <si>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</si>
  <si>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</si>
  <si>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</si>
  <si>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</si>
  <si>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</si>
  <si>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</si>
  <si>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</si>
  <si>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</si>
  <si>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</si>
  <si>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</si>
  <si>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</si>
  <si>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</si>
  <si>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</si>
  <si>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</si>
  <si>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</si>
  <si>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</si>
  <si>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</si>
  <si>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</si>
  <si>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</si>
  <si>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</si>
  <si>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</si>
  <si>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</si>
  <si>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</si>
  <si>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</si>
  <si>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</si>
  <si>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</si>
  <si>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</si>
  <si>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</si>
  <si>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</si>
  <si>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</si>
  <si>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</si>
  <si>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</si>
  <si>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</si>
  <si>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</si>
  <si>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</si>
  <si>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</si>
  <si>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</si>
  <si>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</si>
  <si>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</si>
  <si>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</si>
  <si>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</si>
  <si>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</si>
  <si>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</si>
  <si>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</si>
  <si>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</si>
  <si>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</si>
  <si>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</si>
  <si>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</si>
  <si>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</si>
  <si>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</si>
  <si>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</si>
  <si>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</si>
  <si>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</si>
  <si>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</si>
  <si>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</si>
  <si>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</si>
  <si>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</si>
  <si>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</si>
  <si>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</si>
  <si>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</si>
  <si>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</si>
  <si>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</si>
  <si>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</si>
  <si>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</si>
  <si>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</si>
  <si>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</si>
  <si>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</si>
  <si>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</si>
  <si>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</si>
  <si>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</si>
  <si>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</si>
  <si>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</si>
  <si>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</si>
  <si>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</si>
  <si>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</si>
  <si>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</si>
  <si>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</si>
  <si>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</si>
  <si>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</si>
  <si>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</si>
  <si>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</si>
  <si>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</si>
  <si>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</si>
  <si>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</si>
  <si>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</si>
  <si>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</si>
  <si>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</si>
  <si>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</si>
  <si>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</si>
  <si>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</si>
  <si>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</si>
  <si>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</si>
  <si>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</si>
  <si>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</si>
  <si>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</si>
  <si>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</si>
  <si>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</si>
  <si>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</si>
  <si>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</si>
  <si>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</si>
  <si>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</si>
  <si>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</si>
  <si>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</si>
  <si>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</si>
  <si>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</si>
  <si>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</si>
  <si>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</si>
  <si>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</si>
  <si>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</si>
  <si>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</si>
  <si>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</si>
  <si>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</si>
  <si>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</si>
  <si>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</si>
  <si>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</si>
  <si>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</si>
  <si>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</si>
  <si>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</si>
  <si>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</si>
  <si>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</si>
  <si>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</si>
  <si>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</si>
  <si>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</si>
  <si>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</si>
  <si>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</si>
  <si>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</si>
  <si>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</si>
  <si>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</si>
  <si>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</si>
  <si>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</si>
  <si>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</si>
  <si>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</si>
  <si>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</si>
  <si>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</si>
  <si>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</si>
  <si>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</si>
  <si>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</si>
  <si>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</si>
  <si>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</si>
  <si>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</si>
  <si>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</si>
  <si>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</si>
  <si>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</si>
  <si>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</si>
  <si>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</si>
  <si>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</si>
  <si>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</si>
  <si>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</si>
  <si>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</si>
  <si>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</si>
  <si>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</si>
  <si>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</si>
  <si>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</si>
  <si>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</si>
  <si>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</si>
  <si>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</si>
  <si>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</si>
  <si>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</si>
  <si>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</si>
  <si>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</si>
  <si>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</si>
  <si>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</si>
  <si>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</si>
  <si>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</si>
  <si>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</si>
  <si>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</si>
  <si>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</si>
  <si>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</si>
  <si>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</si>
  <si>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</si>
  <si>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</si>
  <si>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</si>
  <si>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</si>
  <si>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</si>
  <si>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</si>
  <si>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</si>
  <si>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</si>
  <si>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</si>
  <si>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</si>
  <si>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</si>
  <si>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</si>
  <si>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</si>
  <si>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</si>
  <si>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</si>
  <si>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</si>
  <si>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</si>
  <si>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</si>
  <si>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</si>
  <si>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</si>
  <si>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</si>
  <si>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</si>
  <si>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</si>
  <si>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</si>
  <si>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</si>
  <si>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</si>
  <si>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</si>
  <si>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</si>
  <si>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</si>
  <si>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</si>
  <si>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</si>
  <si>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</si>
  <si>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</si>
  <si>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</si>
  <si>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</si>
  <si>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</si>
  <si>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</si>
  <si>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</si>
  <si>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</si>
  <si>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</si>
  <si>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</si>
  <si>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</si>
  <si>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</si>
  <si>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</si>
  <si>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</si>
  <si>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</si>
  <si>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</si>
  <si>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</si>
  <si>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</si>
  <si>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</si>
  <si>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</si>
  <si>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</si>
  <si>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</si>
  <si>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</si>
  <si>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</si>
  <si>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</si>
  <si>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</si>
  <si>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</si>
  <si>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</si>
  <si>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</si>
  <si>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</si>
  <si>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</si>
  <si>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</si>
  <si>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</si>
  <si>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</si>
  <si>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</si>
  <si>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</si>
  <si>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</si>
  <si>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</si>
  <si>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</si>
  <si>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</si>
  <si>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</si>
  <si>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</si>
  <si>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</si>
  <si>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</si>
  <si>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</si>
  <si>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</si>
  <si>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</si>
  <si>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</si>
  <si>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</si>
  <si>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</si>
  <si>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</si>
  <si>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</si>
  <si>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</si>
  <si>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</si>
  <si>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</si>
  <si>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</si>
  <si>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</si>
  <si>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</si>
  <si>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</si>
  <si>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</si>
  <si>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</si>
  <si>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</si>
  <si>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</si>
  <si>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</si>
  <si>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</si>
  <si>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</si>
  <si>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</si>
  <si>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</si>
  <si>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</si>
  <si>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</si>
  <si>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</si>
  <si>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</si>
  <si>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</si>
  <si>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</si>
  <si>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</si>
  <si>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</si>
  <si>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</si>
  <si>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</si>
  <si>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</si>
  <si>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</si>
  <si>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</si>
  <si>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</si>
  <si>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</si>
  <si>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</si>
  <si>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</si>
  <si>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</si>
  <si>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</si>
  <si>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</si>
  <si>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</si>
  <si>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</si>
  <si>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</si>
  <si>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</si>
  <si>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</si>
  <si>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</si>
  <si>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</si>
  <si>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</si>
  <si>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</si>
  <si>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</si>
  <si>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</si>
  <si>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</si>
  <si>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</si>
  <si>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</si>
  <si>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</si>
  <si>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</si>
  <si>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</si>
  <si>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</si>
  <si>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</si>
  <si>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</si>
  <si>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</si>
  <si>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</si>
  <si>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</si>
  <si>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</si>
  <si>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</si>
  <si>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</si>
  <si>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</si>
  <si>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</si>
  <si>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</si>
  <si>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</si>
  <si>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</si>
  <si>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</si>
  <si>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</si>
  <si>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</si>
  <si>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</si>
  <si>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</si>
  <si>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</si>
  <si>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</si>
  <si>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</si>
  <si>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</si>
  <si>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</si>
  <si>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</si>
  <si>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</si>
  <si>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</si>
  <si>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</si>
  <si>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</si>
  <si>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</si>
  <si>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</si>
  <si>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</si>
  <si>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</si>
  <si>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</si>
  <si>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</si>
  <si>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</si>
  <si>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</si>
  <si>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</si>
  <si>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</si>
  <si>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</si>
  <si>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</si>
  <si>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</si>
  <si>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</si>
  <si>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</si>
  <si>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</si>
  <si>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</si>
  <si>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</si>
  <si>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</si>
  <si>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</si>
  <si>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</si>
  <si>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</si>
  <si>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</si>
  <si>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</si>
  <si>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</si>
  <si>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</si>
  <si>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</si>
  <si>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</si>
  <si>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</si>
  <si>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</si>
  <si>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</si>
  <si>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</si>
  <si>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</si>
  <si>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</si>
  <si>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</si>
  <si>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</si>
  <si>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</si>
  <si>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</si>
  <si>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</si>
  <si>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</si>
  <si>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</si>
  <si>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</si>
  <si>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</si>
  <si>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</si>
  <si>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</si>
  <si>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</si>
  <si>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</si>
  <si>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</si>
  <si>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</si>
  <si>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</si>
  <si>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</si>
  <si>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</si>
  <si>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</si>
  <si>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</si>
  <si>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</si>
  <si>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</si>
  <si>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</si>
  <si>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</si>
  <si>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</si>
  <si>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</si>
  <si>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</si>
  <si>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</si>
  <si>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</si>
  <si>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</si>
  <si>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</si>
  <si>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</si>
  <si>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</si>
  <si>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</si>
  <si>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</si>
  <si>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</si>
  <si>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</si>
  <si>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</si>
  <si>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</si>
  <si>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</si>
  <si>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</si>
  <si>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</si>
  <si>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</si>
  <si>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</si>
  <si>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</si>
  <si>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</si>
  <si>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</si>
  <si>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</si>
  <si>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</si>
  <si>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</si>
  <si>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</si>
  <si>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</si>
  <si>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</si>
  <si>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</si>
  <si>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</si>
  <si>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</si>
  <si>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</si>
  <si>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</si>
  <si>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</si>
  <si>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</si>
  <si>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</si>
  <si>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</si>
  <si>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</si>
  <si>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</si>
  <si>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</si>
  <si>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</si>
  <si>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</si>
  <si>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</si>
  <si>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</si>
  <si>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</si>
  <si>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</si>
  <si>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</si>
  <si>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</si>
  <si>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</si>
  <si>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</si>
  <si>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</si>
  <si>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</si>
  <si>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</si>
  <si>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</si>
  <si>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</si>
  <si>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</si>
  <si>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</si>
  <si>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</si>
  <si>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</si>
  <si>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</si>
  <si>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</si>
  <si>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</si>
  <si>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</si>
  <si>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</si>
  <si>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</si>
  <si>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</si>
  <si>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</si>
  <si>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</si>
  <si>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</si>
  <si>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</si>
  <si>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</si>
  <si>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</si>
  <si>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</si>
  <si>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</si>
  <si>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</si>
  <si>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</si>
  <si>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</si>
  <si>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</si>
  <si>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</si>
  <si>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</si>
  <si>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</si>
  <si>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</si>
  <si>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</si>
  <si>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</si>
  <si>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</si>
  <si>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</si>
  <si>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</si>
  <si>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</si>
  <si>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</si>
  <si>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</si>
  <si>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</si>
  <si>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</si>
  <si>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</si>
  <si>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</si>
  <si>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</si>
  <si>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</si>
  <si>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</si>
  <si>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</si>
  <si>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</si>
  <si>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</si>
  <si>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</si>
  <si>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</si>
  <si>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</si>
  <si>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</si>
  <si>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</si>
  <si>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</si>
  <si>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</si>
  <si>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</si>
  <si>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</si>
  <si>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</si>
  <si>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</si>
  <si>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</si>
  <si>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</si>
  <si>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</si>
  <si>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</si>
  <si>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 xml:space="preserve"> PCM-20251005-00001880 </t>
  </si>
  <si>
    <t>EM team on the way need 30 Min</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</si>
  <si>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</si>
  <si>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</si>
  <si>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</si>
  <si>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</si>
  <si>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</si>
  <si>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</si>
  <si>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</si>
  <si>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</si>
  <si>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</si>
  <si>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</si>
  <si>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</si>
  <si>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</si>
  <si>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</si>
  <si>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PCM-20251005-00002029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</si>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</sst>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 totalsRowShown="0" headerRowDxfId="48" dataDxfId="47" headerRowBorderDxfId="45" tableBorderDxfId="46" totalsRowBorderDxfId="44">
  <autoFilter ref="A1:L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272.63873402777972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45935.587159953706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45935.587159953706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45935.587159953706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45935.587159953706</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45935.587159953706</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45935.587159953706</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45935.587159953706</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45935.587159953706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45935.587159953706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45935.587159953706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45935.587159953706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45935.587159953706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45935.587159953706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45935.587159953706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45935.587159953706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45935.587159953706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45935.587159953706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45935.587159953706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45935.587159953706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45935.587159953706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45935.587159953706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45935.587159953706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45935.587159953706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45935.587159953706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45935.587159953706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45935.587159953706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45935.587159953706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45935.587159953706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45935.587159953706</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ED85E360-1E28-45AE-8CAD-AF6C82F66AAB}"/>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243.93537754629506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128.86007662037446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110.58732199074439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45935.587159953706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45935.587159953706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45935.587159953706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45935.587159953706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45935.587159953706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45935.587159953706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45935.587159953706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45935.587159953706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45935.587159953706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45935.587159953706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45935.587159953706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45935.587159953706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45935.587159953706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45935.587159953706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45935.587159953706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45935.587159953706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45935.587159953706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45935.587159953706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45935.587159953706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45935.587159953706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45935.587159953706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45935.587159953706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45935.587159953706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45935.587159953706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45935.587159953706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45935.587159953706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45935.587159953706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45935.587159953706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45935.587159953706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45935.587159953706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45935.587159953706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45935.587159953706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45935.587159953706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45935.587159953706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45935.587159953706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45935.587159953706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45935.587159953706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45935.587159953706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45935.587159953706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45935.587159953706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45935.587159953706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45935.587159953706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45935.587159953706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45935.587159953706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45935.587159953706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45935.587159953706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45935.587159953706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45935.587159953706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45935.587159953706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45935.587159953706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45935.587159953706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45935.587159953706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45935.587159953706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45935.587159953706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45935.587159953706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45935.587159953706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45935.587159953706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45935.587159953706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45935.587159953706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45935.587159953706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45935.587159953706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45935.587159953706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45935.587159953706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45935.587159953706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45935.587159953706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45935.587159953706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45935.587159953706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45935.587159953706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45935.587159953706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45935.587159953706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45935.587159953706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45935.587159953706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45935.587159953706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45935.587159953706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45935.587159953706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45935.587159953706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45935.587159953706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45935.587159953706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45935.587159953706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45935.587159953706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45935.587159953706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45935.587159953706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45935.587159953706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45935.587159953706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45935.587159953706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45935.587159953706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45935.587159953706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45935.587159953706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45935.587159953706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45935.587159953706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45935.587159953706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45935.587159953706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45935.587159953706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45935.587159953706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45935.587159953706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45935.587159953706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45935.587159953706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45935.587159953706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45935.587159953706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45935.587159953706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45935.587159953706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45935.587159953706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45935.587159953706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45935.587159953706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45935.587159953706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45935.587159953706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45935.587159953706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45935.587159953706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45935.587159953706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45935.587159953706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45935.587159953706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45935.587159953706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45935.587159953706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45935.587159953706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45935.587159953706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45935.587159953706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45935.587159953706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45935.587159953706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45935.587159953706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45935.587159953706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45935.587159953706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45935.587159953706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45935.587159953706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45935.587159953706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45935.587159953706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45935.587159953706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45935.587159953706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45935.587159953706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45935.587159953706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45935.587159953706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45935.587159953706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45935.587159953706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45935.587159953706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45935.587159953706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45935.587159953706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45935.587159953706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45935.587159953706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45935.587159953706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45935.587159953706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45935.587159953706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45935.587159953706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45935.587159953706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45935.587159953706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45935.587159953706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45935.587159953706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45935.587159953706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45935.587159953706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45935.587159953706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45935.587159953706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45935.587159953706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45935.587159953706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45935.587159953706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45935.587159953706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45935.587159953706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45935.587159953706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45935.587159953706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45935.587159953706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45935.587159953706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45935.587159953706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45935.587159953706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45935.587159953706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45935.587159953706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45935.587159953706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45935.587159953706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45935.587159953706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45935.587159953706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45935.587159953706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45935.587159953706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45935.587159953706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45935.587159953706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45935.587159953706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45935.587159953706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45935.587159953706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45935.587159953706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45935.587159953706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45935.587159953706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45935.587159953706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45935.587159953706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45935.587159953706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45935.587159953706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45935.587159953706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45935.587159953706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45935.587159953706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45935.587159953706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45935.587159953706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45935.587159953706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45935.587159953706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45935.587159953706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45935.587159953706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45935.587159953706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45935.587159953706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45935.587159953706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45935.587159953706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45935.587159953706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45935.587159953706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45935.587159953706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45935.587159953706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45935.587159953706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45935.587159953706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45935.587159953706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45935.587159953706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45935.587159953706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45935.587159953706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45935.587159953706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45935.587159953706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45935.587159953706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45935.587159953706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45935.587159953706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45935.587159953706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45935.587159953706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45935.587159953706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45935.587159953706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45935.587159953706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45935.587159953706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45935.587159953706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45935.587159953706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45935.587159953706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45935.587159953706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45935.587159953706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45935.587159953706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45935.587159953706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45935.587159953706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45935.587159953706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45935.587159953706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45935.587159953706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45935.587159953706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45935.587159953706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45935.587159953706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45935.587159953706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45935.587159953706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45935.587159953706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45935.587159953706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45935.587159953706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45935.587159953706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45935.587159953706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45935.587159953706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45935.587159953706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45935.587159953706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45935.587159953706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45935.587159953706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45935.587159953706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45935.587159953706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45935.587159953706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45935.587159953706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45935.587159953706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45935.587159953706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45935.587159953706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45935.587159953706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45935.587159953706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45935.587159953706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45935.587159953706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45935.587159953706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45935.587159953706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45935.587159953706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45935.587159953706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45935.587159953706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45935.587159953706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45935.587159953706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45935.587159953706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45935.587159953706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45935.587159953706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45935.587159953706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45935.587159953706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45935.587159953706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45935.587159953706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45935.587159953706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45935.587159953706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45935.587159953706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45935.587159953706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45935.587159953706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45935.587159953706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45935.587159953706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45935.587159953706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45935.587159953706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45935.587159953706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45935.587159953706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45935.587159953706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45935.587159953706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45935.587159953706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45935.587159953706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45935.587159953706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45935.587159953706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45935.587159953706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45935.587159953706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45935.587159953706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45935.587159953706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45935.587159953706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45935.587159953706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45935.587159953706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45935.587159953706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45935.587159953706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45935.587159953706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45935.587159953706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45935.587159953706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45935.587159953706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45935.587159953706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45935.587159953706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45935.587159953706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45935.587159953706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45935.587159953706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45935.587159953706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45935.587159953706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45935.587159953706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45935.587159953706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45935.587159953706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45935.587159953706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45935.587159953706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45935.587159953706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45935.587159953706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45935.587159953706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45935.587159953706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45935.587159953706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45935.587159953706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45935.587159953706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45935.587159953706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45935.587159953706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45935.587159953706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45935.587159953706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45935.587159953706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45935.587159953706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45935.587159953706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45935.587159953706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45935.587159953706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45935.587159953706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45935.587159953706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45935.587159953706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45935.587159953706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45935.587159953706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45935.587159953706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45935.587159953706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45935.587159953706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45935.587159953706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45935.587159953706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45935.587159953706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45935.587159953706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45935.587159953706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45935.587159953706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45935.587159953706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45935.587159953706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45935.587159953706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45935.587159953706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45935.587159953706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45935.587159953706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45935.587159953706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45935.587159953706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45935.587159953706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45935.587159953706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45935.587159953706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45935.587159953706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45935.587159953706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45935.587159953706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45935.587159953706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45935.587159953706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45935.587159953706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45935.587159953706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45935.587159953706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45935.587159953706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45935.587159953706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45935.587159953706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45935.587159953706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45935.587159953706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45935.587159953706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45935.587159953706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45935.587159953706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45935.587159953706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45935.587159953706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45935.587159953706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45935.587159953706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45935.587159953706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45935.587159953706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45935.587159953706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45935.587159953706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45935.587159953706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45935.587159953706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45935.587159953706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45935.587159953706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45935.587159953706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45935.587159953706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45935.587159953706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45935.587159953706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45935.587159953706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45935.587159953706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45935.587159953706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45935.587159953706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45935.587159953706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45935.587159953706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45935.587159953706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45935.587159953706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45935.587159953706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45935.587159953706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45935.587159953706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45935.587159953706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45935.587159953706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45935.587159953706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45935.587159953706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45935.587159953706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45935.587159953706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45935.587159953706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45935.587159953706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45935.587159953706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45935.587159953706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45935.587159953706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45935.587159953706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45935.587159953706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45935.587159953706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45935.587159953706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45935.587159953706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45935.587159953706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45935.587159953706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45935.587159953706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45935.587159953706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45935.587159953706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45935.587159953706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45935.587159953706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45935.587159953706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45935.587159953706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45935.587159953706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45935.587159953706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45935.587159953706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45935.587159953706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45935.587159953706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45935.587159953706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45935.587159953706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45935.587159953706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45935.587159953706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45935.587159953706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45935.587159953706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45935.587159953706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45935.587159953706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45935.587159953706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45935.587159953706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45935.587159953706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45935.587159953706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45935.587159953706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45935.587159953706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45935.587159953706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45935.587159953706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45935.587159953706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45935.587159953706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45935.587159953706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45935.587159953706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45935.587159953706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45935.587159953706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45935.587159953706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45935.587159953706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45935.587159953706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45935.587159953706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45935.587159953706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45935.587159953706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45935.587159953706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45935.587159953706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45935.587159953706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45935.587159953706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45935.587159953706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45935.587159953706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45935.587159953706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45935.587159953706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45935.587159953706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45935.587159953706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45935.587159953706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45935.587159953706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45935.587159953706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45935.587159953706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45935.587159953706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45935.587159953706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45935.587159953706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45935.587159953706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45935.587159953706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45935.587159953706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45935.587159953706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45935.587159953706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45935.587159953706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45935.587159953706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45935.587159953706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45935.587159953706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45935.587159953706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45935.587159953706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45935.587159953706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45935.587159953706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45935.587159953706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45935.587159953706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45935.587159953706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45935.587159953706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45935.587159953706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45935.587159953706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45935.587159953706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45935.587159953706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45935.587159953706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45935.587159953706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45935.587159953706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45935.587159953706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45935.587159953706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45935.587159953706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45935.587159953706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45935.587159953706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45935.587159953706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45935.587159953706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45935.587159953706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45935.587159953706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45935.587159953706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45935.587159953706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45935.587159953706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45935.587159953706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45935.587159953706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45935.587159953706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45935.587159953706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45935.587159953706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45935.587159953706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45935.587159953706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45935.587159953706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45935.587159953706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45935.587159953706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45935.587159953706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45935.587159953706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45935.587159953706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45935.587159953706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45935.587159953706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45935.587159953706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45935.587159953706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45935.587159953706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45935.587159953706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45935.587159953706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45935.587159953706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45935.587159953706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45935.587159953706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45935.587159953706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45935.587159953706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45935.587159953706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45935.587159953706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45935.587159953706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45935.587159953706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45935.587159953706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45935.587159953706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45935.587159953706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45935.587159953706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45935.587159953706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45935.587159953706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45935.587159953706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45935.587159953706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45935.587159953706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45935.587159953706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45935.587159953706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45935.587159953706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45935.587159953706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45935.587159953706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45935.587159953706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45935.587159953706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45935.587159953706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45935.587159953706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45935.587159953706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45935.587159953706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45935.587159953706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45935.587159953706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45935.587159953706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45935.587159953706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45935.587159953706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45935.587159953706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45935.587159953706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45935.587159953706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45935.587159953706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45935.587159953706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45935.587159953706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45935.587159953706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45935.587159953706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45935.587159953706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45935.587159953706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45935.587159953706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45935.587159953706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45935.587159953706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45935.587159953706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45935.587159953706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45935.587159953706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45935.587159953706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45935.587159953706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45935.587159953706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45935.587159953706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45935.587159953706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45935.587159953706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45935.587159953706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45935.587159953706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45935.587159953706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45935.587159953706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45935.587159953706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45935.587159953706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45935.587159953706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45935.587159953706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45935.587159953706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45935.587159953706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45935.587159953706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45935.587159953706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45935.587159953706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45935.587159953706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45935.587159953706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45935.587159953706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45935.587159953706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45935.587159953706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45935.587159953706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45935.587159953706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45935.587159953706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45935.587159953706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45935.587159953706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45935.587159953706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45935.587159953706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45935.587159953706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45935.587159953706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45935.587159953706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45935.587159953706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45935.587159953706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45935.587159953706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45935.587159953706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45935.587159953706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45935.587159953706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45935.587159953706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45935.587159953706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45935.587159953706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45935.587159953706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45935.587159953706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45935.587159953706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45935.587159953706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45935.587159953706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45935.587159953706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45935.587159953706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45935.587159953706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45935.587159953706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45935.587159953706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45935.587159953706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45935.587159953706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45935.587159953706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45935.587159953706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45935.587159953706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45935.587159953706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45935.587159953706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45935.587159953706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45935.587159953706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45935.587159953706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45935.587159953706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45935.587159953706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45935.587159953706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45935.587159953706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45935.587159953706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45935.587159953706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45935.587159953706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45935.587159953706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45935.587159953706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45935.587159953706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45935.587159953706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45935.587159953706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45935.587159953706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45935.587159953706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45935.587159953706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45935.587159953706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45935.587159953706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45935.587159953706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45935.587159953706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45935.587159953706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45935.587159953706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45935.587159953706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45935.587159953706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45935.587159953706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45935.587159953706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45935.587159953706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45935.587159953706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45935.587159953706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45935.587159953706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45935.587159953706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45935.587159953706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45935.587159953706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45935.587159953706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45935.587159953706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45935.587159953706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45935.587159953706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45935.587159953706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45935.587159953706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45935.587159953706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45935.587159953706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45935.587159953706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45935.587159953706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45935.587159953706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45935.587159953706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45935.587159953706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45935.587159953706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45935.587159953706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45935.587159953706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45935.587159953706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45935.587159953706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45935.587159953706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45935.587159953706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45935.587159953706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45935.587159953706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45935.587159953706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45935.587159953706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45935.587159953706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45935.587159953706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45935.587159953706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45935.587159953706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45935.587159953706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45935.587159953706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45935.587159953706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45935.587159953706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45935.587159953706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45935.587159953706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45935.587159953706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45935.587159953706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45935.587159953706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45935.587159953706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45935.587159953706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45935.587159953706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45935.587159953706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45935.587159953706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45935.587159953706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45935.587159953706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45935.587159953706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45935.587159953706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45935.587159953706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45935.587159953706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45935.587159953706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45935.587159953706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45935.587159953706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45935.587159953706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45935.587159953706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45935.587159953706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45935.587159953706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45935.587159953706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45935.587159953706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45935.587159953706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45935.587159953706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45935.587159953706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45935.587159953706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45935.587159953706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45935.587159953706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45935.587159953706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45935.587159953706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45935.587159953706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45935.587159953706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45935.587159953706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45935.587159953706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45935.587159953706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45935.587159953706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45935.587159953706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45935.587159953706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45935.587159953706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45935.587159953706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45935.587159953706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45935.587159953706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45935.587159953706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45935.587159953706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45935.587159953706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45935.587159953706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45935.587159953706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45935.587159953706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45935.587159953706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45935.587159953706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45935.587159953706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45935.587159953706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45935.587159953706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45935.587159953706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45935.587159953706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45935.587159953706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45935.587159953706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45935.587159953706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45935.587159953706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45935.587159953706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45935.587159953706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45935.587159953706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45935.587159953706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45935.587159953706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45935.587159953706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45935.587159953706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45935.587159953706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45935.587159953706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45935.587159953706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45935.587159953706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45935.587159953706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45935.587159953706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45935.587159953706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45935.587159953706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45935.587159953706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45935.587159953706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45935.587159953706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45935.587159953706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45935.587159953706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45935.587159953706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45935.587159953706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45935.587159953706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45935.587159953706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45935.587159953706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45935.587159953706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45935.587159953706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45935.587159953706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45935.587159953706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45935.587159953706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45935.587159953706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45935.587159953706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45935.587159953706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45935.587159953706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45935.587159953706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45935.587159953706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45935.587159953706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45935.587159953706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45935.587159953706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45935.587159953706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45935.587159953706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45935.587159953706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45935.587159953706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45935.587159953706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45935.587159953706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45935.587159953706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45935.587159953706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45935.587159953706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45935.587159953706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45935.587159953706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45935.587159953706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45935.587159953706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45935.587159953706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45935.587159953706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45935.587159953706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45935.587159953706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45935.587159953706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45935.587159953706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45935.587159953706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45935.587159953706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45935.587159953706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45935.587159953706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45935.587159953706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45935.587159953706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45935.587159953706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45935.587159953706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45935.587159953706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45935.587159953706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45935.587159953706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45935.587159953706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45935.587159953706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45935.587159953706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45935.587159953706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45935.587159953706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45935.587159953706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45935.587159953706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45935.587159953706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45935.587159953706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45935.587159953706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45935.587159953706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45935.587159953706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45935.587159953706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45935.587159953706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45935.587159953706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45935.587159953706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45935.587159953706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45935.587159953706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45935.587159953706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45935.587159953706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45935.587159953706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45935.587159953706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45935.587159953706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45935.587159953706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45935.587159953706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45935.587159953706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45935.587159953706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45935.587159953706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45935.587159953706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45935.587159953706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45935.587159953706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45935.587159953706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45935.587159953706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45935.587159953706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45935.587159953706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45935.587159953706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45935.587159953706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45935.587159953706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45935.587159953706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45935.587159953706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45935.587159953706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45935.587159953706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45935.587159953706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45935.587159953706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45935.587159953706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45935.587159953706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45935.587159953706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45935.587159953706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45935.587159953706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45935.587159953706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45935.587159953706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45935.587159953706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45935.587159953706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45935.587159953706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45935.587159953706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45935.587159953706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45935.587159953706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45935.587159953706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45935.587159953706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45935.587159953706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45935.587159953706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45935.587159953706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45935.587159953706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45935.587159953706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45935.587159953706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45935.587159953706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45935.587159953706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45935.587159953706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45935.587159953706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45935.587159953706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45935.587159953706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45935.587159953706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45935.587159953706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45935.587159953706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45935.587159953706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45935.587159953706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45935.587159953706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45935.587159953706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45935.587159953706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45935.587159953706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45935.587159953706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45935.587159953706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45935.587159953706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45935.587159953706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45935.587159953706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45935.587159953706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45935.587159953706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45935.587159953706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45935.587159953706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45935.587159953706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45935.587159953706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45935.587159953706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45935.587159953706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45935.587159953706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45935.587159953706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45935.587159953706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45935.587159953706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45935.587159953706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45935.587159953706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45935.587159953706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45935.587159953706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45935.587159953706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45935.587159953706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45935.587159953706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45935.587159953706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45935.587159953706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45935.587159953706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45935.587159953706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45935.587159953706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45935.587159953706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45935.587159953706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45935.587159953706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45935.587159953706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45935.587159953706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45935.587159953706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45935.587159953706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45935.587159953706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45935.587159953706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45935.587159953706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45935.587159953706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45935.587159953706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45935.587159953706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45935.587159953706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45935.587159953706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45935.587159953706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45935.587159953706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45935.587159953706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45935.587159953706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45935.587159953706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45935.587159953706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45935.587159953706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45935.587159953706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45935.587159953706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45935.587159953706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45935.587159953706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45935.587159953706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45935.587159953706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45935.587159953706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45935.587159953706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45935.587159953706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45935.587159953706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45935.587159953706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45935.587159953706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45935.587159953706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45935.587159953706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45935.587159953706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45935.587159953706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45935.587159953706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45935.587159953706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45935.587159953706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45935.587159953706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45935.587159953706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45935.587159953706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45935.587159953706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45935.587159953706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45935.587159953706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45935.587159953706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45935.587159953706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45935.587159953706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45935.587159953706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45935.587159953706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45935.587159953706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45935.587159953706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45935.587159953706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45935.587159953706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45935.587159953706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45935.587159953706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45935.587159953706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45935.587159953706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45935.587159953706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45935.587159953706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45935.587159953706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45935.587159953706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45935.587159953706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45935.587159953706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45935.587159953706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45935.587159953706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45935.587159953706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45935.587159953706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45935.587159953706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45935.587159953706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45935.587159953706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45935.587159953706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45935.587159953706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45935.587159953706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45935.587159953706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45935.587159953706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45935.587159953706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45935.587159953706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45935.587159953706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45935.587159953706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45935.587159953706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45935.587159953706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45935.587159953706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45935.587159953706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45935.587159953706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45935.587159953706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45935.587159953706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45935.587159953706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45935.587159953706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45935.587159953706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45935.587159953706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45935.587159953706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45935.587159953706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45935.587159953706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45935.587159953706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45935.587159953706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45935.587159953706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45935.587159953706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45935.587159953706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45935.587159953706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45935.587159953706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45935.587159953706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45935.587159953706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45935.587159953706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45935.587159953706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45935.587159953706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45935.587159953706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45935.587159953706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45935.587159953706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45935.587159953706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45935.587159953706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45935.587159953706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45935.587159953706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45935.587159953706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45935.587159953706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45935.587159953706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45935.587159953706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45935.587159953706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45935.587159953706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45935.587159953706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45935.587159953706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45935.587159953706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45935.587159953706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45935.587159953706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45935.587159953706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45935.587159953706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45935.587159953706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45935.587159953706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45935.587159953706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45935.587159953706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45935.587159953706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45935.587159953706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45935.587159953706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45935.587159953706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45935.587159953706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45935.587159953706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45935.587159953706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45935.587159953706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45935.587159953706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45935.587159953706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45935.587159953706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45935.587159953706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45935.587159953706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45935.587159953706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45935.587159953706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45935.587159953706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45935.587159953706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45935.587159953706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45935.587159953706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45935.587159953706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45935.587159953706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45935.587159953706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45935.587159953706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45935.587159953706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45935.587159953706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45935.587159953706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45935.587159953706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45935.587159953706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45935.587159953706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45935.587159953706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45935.587159953706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45935.587159953706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45935.587159953706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45935.587159953706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45935.587159953706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45935.587159953706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45935.587159953706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45935.587159953706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45935.587159953706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45935.587159953706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45935.587159953706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45935.587159953706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45935.587159953706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45935.587159953706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45935.587159953706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45935.587159953706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45935.587159953706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45935.587159953706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45935.587159953706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45935.587159953706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45935.587159953706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45935.587159953706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45935.587159953706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45935.587159953706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45935.587159953706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45935.587159953706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45935.587159953706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45935.587159953706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45935.587159953706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45935.587159953706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45935.587159953706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45935.587159953706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45935.587159953706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45935.587159953706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45935.587159953706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45935.587159953706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45935.587159953706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45935.587159953706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45935.587159953706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45935.587159953706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45935.587159953706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45935.587159953706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45935.587159953706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45935.587159953706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45935.587159953706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45935.587159953706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45935.587159953706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45935.587159953706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45935.587159953706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45935.587159953706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45935.587159953706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45935.587159953706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45935.587159953706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45935.587159953706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45935.587159953706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45935.587159953706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45935.587159953706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45935.587159953706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45935.587159953706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45935.587159953706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45935.587159953706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45935.587159953706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45935.587159953706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45935.587159953706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45935.587159953706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45935.587159953706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45935.587159953706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45935.587159953706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45935.587159953706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45935.587159953706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45935.587159953706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45935.587159953706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45935.587159953706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45935.587159953706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45935.587159953706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45935.587159953706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45935.587159953706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45935.587159953706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45935.587159953706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45935.587159953706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45935.587159953706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45935.587159953706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45935.587159953706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45935.587159953706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45935.587159953706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45935.587159953706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45935.587159953706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45935.587159953706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45935.587159953706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45935.587159953706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45935.587159953706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45935.587159953706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45935.587159953706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45935.587159953706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45935.587159953706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45935.587159953706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45935.587159953706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45935.587159953706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45935.587159953706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45935.587159953706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45935.587159953706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45935.587159953706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45935.587159953706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45935.587159953706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45935.587159953706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45935.587159953706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45935.587159953706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45935.587159953706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45935.587159953706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45935.587159953706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45935.587159953706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45935.587159953706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45935.587159953706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45935.587159953706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45935.587159953706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45935.587159953706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45935.587159953706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45935.587159953706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45935.587159953706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45935.587159953706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45935.587159953706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45935.587159953706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45935.587159953706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45935.587159953706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45935.587159953706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45935.587159953706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45935.587159953706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45935.587159953706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45935.587159953706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45935.587159953706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45935.587159953706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45935.587159953706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45935.587159953706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45935.587159953706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45935.587159953706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45935.587159953706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45935.587159953706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45935.587159953706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45935.587159953706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45935.587159953706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45935.587159953706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45935.587159953706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45935.587159953706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45935.587159953706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45935.587159953706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45935.587159953706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45935.587159953706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45935.587159953706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45935.587159953706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45935.587159953706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45935.587159953706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45935.587159953706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45935.587159953706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45935.587159953706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45935.587159953706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45935.587159953706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45935.587159953706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45935.587159953706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45935.587159953706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45935.587159953706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45935.587159953706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45935.587159953706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45935.587159953706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45935.587159953706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45935.587159953706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45935.587159953706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45935.587159953706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45935.587159953706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45935.587159953706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45935.587159953706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45935.587159953706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45935.587159953706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45935.587159953706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45935.587159953706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45935.587159953706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45935.587159953706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45935.587159953706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45935.587159953706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45935.587159953706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45935.587159953706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45935.587159953706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45935.587159953706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45935.587159953706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45935.587159953706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45935.587159953706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45935.587159953706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45935.587159953706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45935.587159953706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45935.587159953706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45935.587159953706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45935.587159953706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45935.587159953706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45935.587159953706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45935.587159953706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45935.587159953706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45935.587159953706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45935.587159953706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45935.587159953706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45935.587159953706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45935.587159953706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45935.587159953706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45935.587159953706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45935.587159953706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45935.587159953706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45935.587159953706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45935.587159953706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45935.587159953706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45935.587159953706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45935.587159953706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45935.587159953706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45935.587159953706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45935.587159953706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45935.587159953706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45935.587159953706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45935.587159953706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45935.587159953706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45935.587159953706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45935.587159953706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45935.587159953706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45935.587159953706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45935.587159953706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45935.587159953706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45935.587159953706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45935.587159953706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45935.587159953706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45935.587159953706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45935.587159953706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45935.587159953706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45935.587159953706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45935.587159953706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45935.587159953706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45935.587159953706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45935.587159953706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45935.587159953706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45935.587159953706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45935.587159953706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45935.587159953706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45935.587159953706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45935.587159953706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45935.587159953706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45935.587159953706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45935.587159953706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45935.587159953706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45935.587159953706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45935.587159953706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45935.587159953706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45935.587159953706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45935.587159953706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45935.587159953706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45935.587159953706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45935.587159953706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45935.587159953706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45935.587159953706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45935.587159953706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45935.587159953706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45935.587159953706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45935.587159953706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45935.587159953706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45935.587159953706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45935.587159953706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45935.587159953706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45935.587159953706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45935.587159953706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45935.587159953706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45935.587159953706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45935.587159953706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45935.587159953706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45935.587159953706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45935.587159953706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45935.587159953706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45935.587159953706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45935.587159953706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45935.587159953706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45935.587159953706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45935.587159953706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45935.587159953706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45935.587159953706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45935.587159953706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45935.587159953706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45935.587159953706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45935.587159953706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45935.587159953706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45935.587159953706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45935.587159953706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45935.587159953706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45935.587159953706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45935.587159953706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45935.587159953706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45935.587159953706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45935.587159953706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45935.587159953706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45935.587159953706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45935.587159953706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45935.587159953706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45935.587159953706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45935.587159953706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45935.587159953706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45935.587159953706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45935.587159953706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45935.587159953706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45935.587159953706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45935.587159953706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45935.587159953706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45935.587159953706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45935.587159953706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45935.587159953706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45935.587159953706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45935.587159953706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45935.587159953706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45935.587159953706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45935.587159953706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45935.587159953706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45935.587159953706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45935.587159953706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45935.587159953706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45935.587159953706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45935.587159953706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45935.587159953706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45935.587159953706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45935.587159953706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45935.587159953706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45935.587159953706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45935.587159953706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45935.587159953706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45935.587159953706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45935.587159953706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45935.587159953706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45935.587159953706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45935.587159953706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45935.587159953706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45935.587159953706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45935.587159953706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45935.587159953706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45935.587159953706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45935.587159953706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45935.587159953706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45935.587159953706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45935.587159953706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45935.587159953706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45935.587159953706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45935.587159953706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45935.587159953706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45935.587159953706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45935.587159953706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45935.587159953706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45935.587159953706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45935.587159953706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45935.587159953706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45935.587159953706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45935.587159953706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45935.587159953706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45935.587159953706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45935.587159953706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45935.587159953706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45935.587159953706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45935.587159953706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45935.587159953706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45935.587159953706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45935.587159953706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45935.587159953706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45935.587159953706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45935.587159953706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45935.587159953706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45935.587159953706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45935.587159953706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45935.587159953706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45935.587159953706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45935.587159953706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45935.587159953706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45935.587159953706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45935.587159953706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45935.587159953706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45935.587159953706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45935.587159953706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45935.587159953706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45935.587159953706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45935.587159953706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45935.587159953706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45935.587159953706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45935.587159953706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45935.587159953706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45935.587159953706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45935.587159953706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45935.587159953706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45935.587159953706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45935.587159953706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45935.587159953706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45935.587159953706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45935.587159953706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45935.587159953706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45935.587159953706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45935.587159953706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45935.587159953706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45935.587159953706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45935.587159953706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45935.587159953706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45935.587159953706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45935.587159953706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45935.587159953706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45935.587159953706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45935.587159953706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45935.587159953706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45935.587159953706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45935.587159953706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45935.587159953706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45935.587159953706</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232.10644236110966</v>
      </c>
      <c r="H2" s="113">
        <v>45703.474768518521</v>
      </c>
      <c r="I2" s="110" t="str">
        <f>IFERROR(VLOOKUP(D2,DB!A:F,6,0),"")</f>
        <v>SCECO</v>
      </c>
      <c r="J2" s="110" t="str">
        <f>IFERROR(VLOOKUP(D2,DB!A:G,7,0),"")</f>
        <v>Dead</v>
      </c>
      <c r="K2" s="115" t="s">
        <v>39053</v>
      </c>
      <c r="L2" s="107" t="str">
        <f>IFERROR(VLOOKUP(D2,DB!A:I,9,0),"")</f>
        <v>Latis</v>
      </c>
    </row>
    <row r="3" spans="1:16" ht="15" customHeight="1">
      <c r="A3" s="110" t="s">
        <v>39054</v>
      </c>
      <c r="B3" s="110" t="str">
        <f>IFERROR(VLOOKUP(D3,DB!A:K,11,0),"")</f>
        <v>R4</v>
      </c>
      <c r="C3" s="111">
        <v>1</v>
      </c>
      <c r="D3" s="107" t="s">
        <v>34306</v>
      </c>
      <c r="E3" s="112" t="s">
        <v>38964</v>
      </c>
      <c r="F3" s="113">
        <v>45934.995312500003</v>
      </c>
      <c r="G3" s="114">
        <f ca="1">IFERROR(NOW()-F3,"")</f>
        <v>0.59184745370293967</v>
      </c>
      <c r="H3" s="113">
        <v>45934.989328703705</v>
      </c>
      <c r="I3" s="110" t="str">
        <f>IFERROR(VLOOKUP(D3,DB!A:F,6,0),"")</f>
        <v>SCECO</v>
      </c>
      <c r="J3" s="110" t="str">
        <f>IFERROR(VLOOKUP(D3,DB!A:G,7,0),"")</f>
        <v>Dead</v>
      </c>
      <c r="K3" s="115" t="s">
        <v>39055</v>
      </c>
      <c r="L3" s="107" t="str">
        <f>IFERROR(VLOOKUP(D3,DB!A:I,9,0),"")</f>
        <v>Latis</v>
      </c>
    </row>
    <row r="4" spans="1:16" ht="23.25" customHeight="1">
      <c r="A4" s="110" t="s">
        <v>39056</v>
      </c>
      <c r="B4" s="110" t="str">
        <f>IFERROR(VLOOKUP(D4,DB!A:K,11,0),"")</f>
        <v>R4</v>
      </c>
      <c r="C4" s="111">
        <v>2</v>
      </c>
      <c r="D4" s="107" t="s">
        <v>25891</v>
      </c>
      <c r="E4" s="112" t="s">
        <v>38964</v>
      </c>
      <c r="F4" s="113">
        <v>45935.156944444447</v>
      </c>
      <c r="G4" s="114">
        <f ca="1">IFERROR(NOW()-F4,"")</f>
        <v>0.43021550925914198</v>
      </c>
      <c r="H4" s="113">
        <v>45935.07104166667</v>
      </c>
      <c r="I4" s="110" t="str">
        <f>IFERROR(VLOOKUP(D4,DB!A:F,6,0),"")</f>
        <v>Generator-SG</v>
      </c>
      <c r="J4" s="110" t="str">
        <f>IFERROR(VLOOKUP(D4,DB!A:G,7,0),"")</f>
        <v>Good</v>
      </c>
      <c r="K4" s="115" t="s">
        <v>39057</v>
      </c>
      <c r="L4" s="107" t="str">
        <f>IFERROR(VLOOKUP(D4,DB!A:I,9,0),"")</f>
        <v>Latis</v>
      </c>
    </row>
    <row r="5" spans="1:16" ht="15" customHeight="1">
      <c r="A5" s="110" t="s">
        <v>39058</v>
      </c>
      <c r="B5" s="110" t="str">
        <f>IFERROR(VLOOKUP(D5,DB!A:K,11,0),"")</f>
        <v>R4</v>
      </c>
      <c r="C5" s="111">
        <v>1</v>
      </c>
      <c r="D5" s="107" t="s">
        <v>36282</v>
      </c>
      <c r="E5" s="112" t="s">
        <v>38964</v>
      </c>
      <c r="F5" s="113">
        <v>45935.5078125</v>
      </c>
      <c r="G5" s="114">
        <f ca="1">IFERROR(NOW()-F5,"")</f>
        <v>7.9347453705850057E-2</v>
      </c>
      <c r="H5" s="113">
        <v>45935.502002314817</v>
      </c>
      <c r="I5" s="110" t="str">
        <f>IFERROR(VLOOKUP(D5,DB!A:F,6,0),"")</f>
        <v>Generator-SG</v>
      </c>
      <c r="J5" s="110" t="str">
        <f>IFERROR(VLOOKUP(D5,DB!A:G,7,0),"")</f>
        <v>No BB Shifted</v>
      </c>
      <c r="K5" s="115" t="s">
        <v>39059</v>
      </c>
      <c r="L5" s="107" t="str">
        <f>IFERROR(VLOOKUP(D5,DB!A:I,9,0),"")</f>
        <v>Latis</v>
      </c>
    </row>
    <row r="6" spans="1:16" ht="15" customHeight="1">
      <c r="A6" s="110" t="s">
        <v>39060</v>
      </c>
      <c r="B6" s="110" t="str">
        <f>IFERROR(VLOOKUP(D6,DB!A:K,11,0),"")</f>
        <v>R4</v>
      </c>
      <c r="C6" s="111">
        <v>3</v>
      </c>
      <c r="D6" s="107" t="s">
        <v>35137</v>
      </c>
      <c r="E6" s="112" t="s">
        <v>38964</v>
      </c>
      <c r="F6" s="113">
        <v>45935.523263888892</v>
      </c>
      <c r="G6" s="114">
        <f t="shared" ref="G6:G7" ca="1" si="0">IFERROR(NOW()-F6,"")</f>
        <v>6.3895717590639833E-2</v>
      </c>
      <c r="H6" s="113">
        <v>45935.516099537039</v>
      </c>
      <c r="I6" s="110" t="str">
        <f>IFERROR(VLOOKUP(D6,DB!A:F,6,0),"")</f>
        <v>Generator-SG</v>
      </c>
      <c r="J6" s="110" t="str">
        <f>IFERROR(VLOOKUP(D6,DB!A:G,7,0),"")</f>
        <v>Dead</v>
      </c>
      <c r="K6" s="115" t="s">
        <v>39061</v>
      </c>
      <c r="L6" s="107" t="str">
        <f>IFERROR(VLOOKUP(D6,DB!A:I,9,0),"")</f>
        <v>Latis</v>
      </c>
    </row>
    <row r="7" spans="1:16" ht="15" customHeight="1">
      <c r="A7" s="110"/>
      <c r="B7" s="110" t="str">
        <f>IFERROR(VLOOKUP(D7,DB!A:K,11,0),"")</f>
        <v/>
      </c>
      <c r="C7" s="111"/>
      <c r="D7" s="107"/>
      <c r="E7" s="112"/>
      <c r="F7" s="113"/>
      <c r="G7" s="114">
        <f t="shared" ca="1" si="0"/>
        <v>45935.587159606483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45935.587159953706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45935.587159953706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45935.587159953706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45935.587159953706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45935.587159953706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45935.587159953706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45935.587159953706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45935.58715983796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45935.58715983796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45935.58715983796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45935.58715983796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45935.587159953706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45935.587159953706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45935.587159953706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45935.587159953706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45935.587159953706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45935.587159953706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45935.587159953706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45935.587159953706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45935.587159953706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45935.587159953706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45935.587159953706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45935.587159953706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45935.587159953706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45935.587159953706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45935.587159953706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45935.587159953706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45935.587159953706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45935.587159953706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45935.587159953706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45935.587159953706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45935.587159953706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45935.587159953706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45935.587159953706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45935.587159953706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45935.587159953706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45935.587159953706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45935.587159953706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45935.587159953706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45935.587159953706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45935.587159953706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45935.587159953706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45935.587159953706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45935.587159953706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45935.587159953706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45935.587159953706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45935.587159953706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45935.587159953706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45935.587159953706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45935.587159953706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45935.587159953706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45935.587159953706</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43.755099768517539</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9.3982826388892136</v>
      </c>
      <c r="H3" s="38">
        <v>45926.158159722225</v>
      </c>
      <c r="I3" s="37" t="str">
        <f>IFERROR(VLOOKUP(D3,DB!A:F,6,0),"")</f>
        <v>SCECO</v>
      </c>
      <c r="J3" s="37" t="str">
        <f>IFERROR(VLOOKUP(D3,DB!A:G,7,0),"")</f>
        <v>Good</v>
      </c>
      <c r="K3" s="37" t="s">
        <v>39065</v>
      </c>
      <c r="L3" s="37" t="str">
        <f>IFERROR(VLOOKUP(D3,DB!A:I,9,0),"")</f>
        <v>Latis</v>
      </c>
      <c r="M3" s="136"/>
    </row>
    <row r="4" spans="1:13" ht="15.75">
      <c r="A4" s="37"/>
      <c r="B4" s="37" t="str">
        <f>IFERROR(VLOOKUP(D4,DB!A:K,11,0),"")</f>
        <v/>
      </c>
      <c r="C4" s="37"/>
      <c r="D4" s="140"/>
      <c r="E4" s="37"/>
      <c r="F4" s="38"/>
      <c r="G4" s="39">
        <f ca="1">IFERROR(NOW()-F4,"-")</f>
        <v>45935.587159953706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45935.587159953706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45935.587159953706</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45935.587159953706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45935.587159953706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45935.587159953706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45935.587159953706</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45935.587159953706</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45935.587159953706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45935.587159953706</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45935.587159953706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45935.587159953706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45935.587159953706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45935.587159953706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45935.587159953706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45935.587159953706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45935.587159953706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45935.587159953706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45935.587159953706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45935.587159953706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45935.587159953706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45935.587159953706</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45935.587159953706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45935.587159953706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45935.587159953706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45935.587159953706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45935.587159953706</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45935.587159953706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45935.587159953706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45935.587159953706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45935.587159953706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45935.587159953706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45935.587159953706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45935.587159953706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45935.587159953706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45935.587159953706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45935.587159953706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45935.587159953706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45935.587159953706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45935.587159953706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45935.587159953706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45935.587159953706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45935.587159953706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45935.587159953706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45935.587159953706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45935.587159953706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45935.587159953706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45935.587159953706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45935.587159953706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45935.587159953706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45935.587159953706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45935.587159953706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45935.587159953706</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45935.587159953706</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45935.587159953706</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45935.587159953706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45935.587159953706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45935.587159953706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45935.587159953706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45935.587159953706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45935.587159953706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45935.587159953706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45935.587159953706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45935.587159953706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45935.587159953706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45935.587159953706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45935.587159953706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45935.587159953706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45935.587159953706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45935.587159953706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45935.587159953706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45935.587159953706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45935.587159953706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45935.587159953706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45935.587159953706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45935.587159953706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45935.587159953706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45935.587159953706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45935.587159953706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45935.587159953706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45935.587159953706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45935.587159953706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45935.587159953706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45935.587159953706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45935.587159953706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45935.587159953706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45935.587159953706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45935.587159953706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45935.587159953706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45935.587159953706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45935.587159953706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45935.587159953706</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45935.587159953706</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45935.587159953706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45935.587159953706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45935.587159953706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45935.587159953706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45935.587159953706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45935.587159953706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45935.587159953706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45935.587159953706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45935.587159953706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45935.587159953706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45935.587159953706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45935.587159953706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45935.587159953706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45935.587159953706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45935.587159953706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45935.587159953706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45935.587159953706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45935.587159953706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45935.587159953706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45935.587159953706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45935.587159953706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45935.587159953706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45935.587159953706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45935.587159953706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45935.587159953706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45935.587159953706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45935.587159953706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45935.587159953706</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45935.587159953706</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45935.587159953706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45935.587159953706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45935.587159953706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45935.587159953706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45935.587159953706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45935.587159953706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45935.587159953706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45935.587159953706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45935.587159953706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45935.587159953706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45935.587159953706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45935.587159953706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45935.587159953706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45935.587159953706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45935.587159953706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45935.587159953706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45935.587159953706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45935.587159953706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45935.587159953706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45935.587159953706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45935.587159953706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45935.587159953706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45935.587159953706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45935.587159953706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45935.587159953706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45935.587159953706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45935.587159953706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45935.587159953706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45935.587159953706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45935.587159953706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45935.587159953706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45935.587159953706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45935.587159953706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45935.587159953706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45935.587159953706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45935.587159953706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45935.587159953706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45935.587159953706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45935.587159953706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45935.587159953706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45935.587159953706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45935.587159953706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45935.587159953706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45935.587159953706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45935.587159953706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45935.587159953706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45935.587159953706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45935.587159953706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45935.587159953706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45935.587159953706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45935.587159953706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45935.587159953706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45935.587159953706</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45935.587159953706</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8.8143127314833691</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20" t="s">
        <v>5398</v>
      </c>
      <c r="C3" s="137">
        <v>1</v>
      </c>
      <c r="D3" s="120" t="s">
        <v>32861</v>
      </c>
      <c r="E3" s="137" t="s">
        <v>39067</v>
      </c>
      <c r="F3" s="138">
        <v>45933.880972222221</v>
      </c>
      <c r="G3" s="89">
        <f ca="1">IFERROR(NOW()-F3,"-")</f>
        <v>1.7061877314845333</v>
      </c>
      <c r="H3" s="139">
        <v>45929.455266203702</v>
      </c>
      <c r="I3" s="120" t="str">
        <f>IFERROR(VLOOKUP(D3,DB!A:F,6,0),"")</f>
        <v>SCECO</v>
      </c>
      <c r="J3" s="120" t="str">
        <f>IFERROR(VLOOKUP(D3,DB!A:G,7,0),"")</f>
        <v>In progress</v>
      </c>
      <c r="K3" s="137" t="s">
        <v>39068</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20" t="str">
        <f>IFERROR(VLOOKUP(D4,DB!A:K,11,0),"")</f>
        <v>R6</v>
      </c>
      <c r="C4" s="137">
        <v>1</v>
      </c>
      <c r="D4" s="120" t="s">
        <v>33684</v>
      </c>
      <c r="E4" s="137" t="s">
        <v>38964</v>
      </c>
      <c r="F4" s="139">
        <v>45933.705324074072</v>
      </c>
      <c r="G4" s="89">
        <f ca="1">IFERROR(NOW()-F4,"-")</f>
        <v>1.8818358796343091</v>
      </c>
      <c r="H4" s="139">
        <v>45933.228229166663</v>
      </c>
      <c r="I4" s="120" t="str">
        <f>IFERROR(VLOOKUP(D4,DB!A:F,6,0),"")</f>
        <v>SCECO</v>
      </c>
      <c r="J4" s="120" t="str">
        <f>IFERROR(VLOOKUP(D4,DB!A:G,7,0),"")</f>
        <v>Weak</v>
      </c>
      <c r="K4" s="137" t="s">
        <v>39071</v>
      </c>
      <c r="L4" s="126" t="str">
        <f>IFERROR(VLOOKUP(D4,DB!A:I,9,0),"")</f>
        <v>Latis</v>
      </c>
    </row>
    <row r="5" spans="1:16383" ht="31.5" customHeight="1">
      <c r="A5" s="137" t="s">
        <v>39072</v>
      </c>
      <c r="B5" s="120" t="s">
        <v>5398</v>
      </c>
      <c r="C5" s="137">
        <v>1</v>
      </c>
      <c r="D5" s="120" t="s">
        <v>33408</v>
      </c>
      <c r="E5" s="137" t="s">
        <v>38964</v>
      </c>
      <c r="F5" s="138">
        <v>45934.942245370374</v>
      </c>
      <c r="G5" s="89">
        <f ca="1">IFERROR(NOW()-F5,"-")</f>
        <v>0.64491458333213814</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37" t="s">
        <v>39073</v>
      </c>
      <c r="B6" s="120" t="str">
        <f>IFERROR(VLOOKUP(D6,DB!A:K,11,0),"")</f>
        <v>R6</v>
      </c>
      <c r="C6" s="137">
        <v>1</v>
      </c>
      <c r="D6" s="120" t="s">
        <v>32665</v>
      </c>
      <c r="E6" s="137" t="s">
        <v>38964</v>
      </c>
      <c r="F6" s="139">
        <v>45935.561643518522</v>
      </c>
      <c r="G6" s="89">
        <f ca="1">IFERROR(NOW()-F6,"-")</f>
        <v>2.5516435183817521E-2</v>
      </c>
      <c r="H6" s="139">
        <v>45935.555879629632</v>
      </c>
      <c r="I6" s="120" t="str">
        <f>IFERROR(VLOOKUP(D6,DB!A:F,6,0),"")</f>
        <v>Generator-SG</v>
      </c>
      <c r="J6" s="120" t="str">
        <f>IFERROR(VLOOKUP(D6,DB!A:G,7,0),"")</f>
        <v>Dead</v>
      </c>
      <c r="K6" s="137" t="s">
        <v>39074</v>
      </c>
      <c r="L6" s="126" t="str">
        <f>IFERROR(VLOOKUP(D6,DB!A:I,9,0),"")</f>
        <v>Latis</v>
      </c>
    </row>
    <row r="7" spans="1:16383" ht="31.5" customHeight="1">
      <c r="A7" s="121"/>
      <c r="B7" s="120" t="str">
        <f>IFERROR(VLOOKUP(D7,DB!A:K,11,0),"")</f>
        <v>R6</v>
      </c>
      <c r="C7" s="137"/>
      <c r="D7" s="120" t="s">
        <v>34282</v>
      </c>
      <c r="E7" s="137"/>
      <c r="F7" s="137"/>
      <c r="G7" s="89">
        <f ca="1">IFERROR(NOW()-F7,"-")</f>
        <v>45935.587159953706</v>
      </c>
      <c r="H7" s="137"/>
      <c r="I7" s="120" t="str">
        <f>IFERROR(VLOOKUP(D7,DB!A:F,6,0),"")</f>
        <v>SCECO</v>
      </c>
      <c r="J7" s="120" t="str">
        <f>IFERROR(VLOOKUP(D7,DB!A:G,7,0),"")</f>
        <v>Vandalized</v>
      </c>
      <c r="K7" s="137"/>
      <c r="L7" s="126" t="str">
        <f>IFERROR(VLOOKUP(D7,DB!A:I,9,0),"")</f>
        <v>Latis</v>
      </c>
    </row>
    <row r="8" spans="1:16383" ht="31.5" customHeight="1">
      <c r="A8" s="121"/>
      <c r="B8" s="120" t="str">
        <f>IFERROR(VLOOKUP(D8,DB!A:K,11,0),"")</f>
        <v/>
      </c>
      <c r="C8" s="137"/>
      <c r="D8" s="120"/>
      <c r="E8" s="137"/>
      <c r="F8" s="137"/>
      <c r="G8" s="89">
        <f ca="1">IFERROR(NOW()-F8,"-")</f>
        <v>45935.587159606483</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20"/>
      <c r="E9" s="137"/>
      <c r="F9" s="137"/>
      <c r="G9" s="89">
        <f ca="1">IFERROR(NOW()-F9,"-")</f>
        <v>45935.587159606483</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45935.587159606483</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45935.587159606483</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45935.587159953706</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45935.587159953706</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45935.587159953706</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45935.587159953706</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45935.587159953706</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45935.587159953706</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45935.587159953706</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45935.587159953706</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45935.587159953706</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45935.587159953706</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45935.587159953706</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45935.587159953706</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45935.587159953706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45935.587159953706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45935.587159953706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45935.587159953706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45935.587159953706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45935.587159953706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45935.587159953706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45935.587159953706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45935.587159953706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45935.587159953706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45935.587159953706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45935.587159953706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45935.587159953706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45935.587159953706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45935.587159953706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45935.587159953706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45935.587159953706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45935.587159953706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45935.587159953706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45935.587159953706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45935.587159953706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45935.587159953706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45935.587159953706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45935.587159953706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45935.587159953706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45935.587159953706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45935.587159953706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45935.587159953706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45935.587159953706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45935.587159953706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45935.587159953706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45935.587159953706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45935.587159953706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45935.587159953706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45935.587159953706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45935.587159953706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45935.587159953706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45935.587159953706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45935.587159953706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45935.587159953706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45935.587159953706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45935.587159953706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45935.587159953706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45935.587159953706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45935.587159953706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45935.587159953706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45935.587159953706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45935.587159953706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45935.587159953706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45935.587159953706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45935.587159953706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45935.587159953706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45935.587159953706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45935.587159953706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45935.587159953706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45935.587159953706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45935.587159953706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45935.587159953706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45935.587159953706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45935.587159953706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45935.587159953706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45935.587159953706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45935.587159953706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45935.587159953706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45935.587159953706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45935.587159953706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45935.587159953706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45935.587159953706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45935.587159953706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45935.587159953706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45935.587159953706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45935.587159953706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45935.587159953706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45935.587159953706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45935.587159953706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45935.587159953706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45935.587159953706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45935.587159953706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45935.587159953706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45935.587159953706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45935.587159953706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45935.587159953706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45935.587159953706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45935.587159953706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45935.587159953706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45935.587159953706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45935.587159953706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45935.587159953706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45935.587159953706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45935.587159953706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45935.587159953706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45935.587159953706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45935.587159953706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45935.587159953706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45935.587159953706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45935.587159953706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45935.587159953706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45935.587159953706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45935.587159953706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45935.587159953706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45935.587159953706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45935.587159953706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45935.587159953706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45935.587159953706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45935.587159953706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45935.587159953706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45935.587159953706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45935.587159953706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45935.587159953706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45935.587159953706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45935.587159953706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45935.587159953706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45935.587159953706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45935.587159953706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45935.587159953706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45935.587159953706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45935.587159953706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45935.587159953706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45935.587159953706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45935.587159953706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45935.587159953706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45935.587159953706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45935.587159953706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45935.587159953706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45935.587159953706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45935.587159953706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45935.587159953706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45935.587159953706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45935.587159953706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45935.587159953706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45935.587159953706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45935.587159953706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45935.587159953706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45935.587159953706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45935.587159953706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45935.587159953706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45935.587159953706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45935.587159953706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45935.587159953706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45935.587159953706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45935.587159953706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45935.587159953706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45935.587159953706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45935.587159953706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45935.587159953706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45935.587159953706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45935.587159953706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45935.587159953706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45935.587159953706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45935.587159953706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45935.587159953706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45935.587159953706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45935.587159953706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45935.587159953706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45935.587159953706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45935.587159953706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45935.587159953706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45935.587159953706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45935.587159953706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45935.587159953706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45935.587159953706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45935.587159953706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45935.587159953706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45935.587159953706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45935.587159953706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45935.587159953706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45935.587159953706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45935.587159953706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45935.587159953706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45935.587159953706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45935.587159953706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45935.587159953706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45935.587159953706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45935.587159953706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45935.587159953706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45935.587159953706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45935.587159953706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45935.587159953706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45935.587159953706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45935.587159953706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45935.587159953706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45935.587159953706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45935.587159953706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45935.587159953706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45935.587159953706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45935.587159953706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45935.587159953706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45935.587159953706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45935.587159953706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45935.587159953706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45935.587159953706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45935.587159953706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45935.587159953706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45935.587159953706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45935.587159953706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45935.587159953706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45935.587159953706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45935.587159953706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45935.587159953706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45935.587159953706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45935.587159953706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45935.587159953706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45935.587159953706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45935.587159953706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45935.587159953706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45935.587159953706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45935.587159953706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45935.587159953706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45935.587159953706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45935.587159953706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45935.587159953706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45935.587159953706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45935.587159953706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45935.587159953706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45935.587159953706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45935.587159953706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45935.587159953706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45935.587159953706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45935.587159953706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45935.587159953706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45935.587159953706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45935.587159953706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45935.587159953706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45935.587159953706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45935.587159953706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45935.587159953706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45935.587159953706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45935.587159953706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45935.587159953706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45935.587159953706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45935.587159953706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45935.587159953706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45935.587159953706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45935.587159953706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45935.587159953706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45935.587159953706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45935.587159953706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45935.587159953706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45935.587159953706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45935.587159953706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45935.587159953706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45935.587159953706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45935.587159953706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45935.587159953706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45935.587159953706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45935.587159953706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45935.587159953706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45935.587159953706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45935.587159953706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45935.587159953706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45935.587159953706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45935.587159953706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45935.587159953706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45935.587159953706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45935.587159953706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45935.587159953706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45935.587159953706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45935.587159953706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45935.587159953706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45935.587159953706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45935.587159953706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45935.587159953706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45935.587159953706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45935.587159953706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45935.587159953706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45935.587159953706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45935.587159953706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45935.587159953706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45935.587159953706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45935.587159953706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45935.587159953706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45935.587159953706</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2025-10-05T11:05:46Z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